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ICIO" sheetId="1" state="visible" r:id="rId1"/>
    <sheet xmlns:r="http://schemas.openxmlformats.org/officeDocument/2006/relationships" name="NUESTRO 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RD$&quot;#,##0.00"/>
    <numFmt numFmtId="165" formatCode="0.0%"/>
    <numFmt numFmtId="166" formatCode="&quot;RD$&quot;#,##0"/>
    <numFmt numFmtId="167" formatCode="DD/MM/YYYY"/>
  </numFmts>
  <fonts count="20">
    <font>
      <name val="Calibri"/>
      <family val="2"/>
      <color theme="1"/>
      <sz val="11"/>
      <scheme val="minor"/>
    </font>
    <font>
      <name val="Arial"/>
      <b val="1"/>
      <color rgb="FFFFFFFF"/>
      <sz val="17"/>
    </font>
    <font>
      <name val="Arial"/>
      <color rgb="FF5B7C92"/>
      <sz val="10"/>
    </font>
    <font>
      <name val="Arial"/>
      <color rgb="FF2A4659"/>
      <sz val="11"/>
    </font>
    <font>
      <name val="Arial"/>
      <b val="1"/>
      <color rgb="FFFFFFFF"/>
      <sz val="11.5"/>
    </font>
    <font>
      <name val="Arial"/>
      <b val="1"/>
      <color rgb="FFFFFFFF"/>
      <sz val="12"/>
    </font>
    <font>
      <name val="Arial"/>
      <color rgb="FF1F2A33"/>
      <sz val="10.5"/>
    </font>
    <font>
      <name val="Arial"/>
      <color rgb="FF2A4659"/>
      <sz val="10.5"/>
    </font>
    <font>
      <name val="Arial"/>
      <color rgb="FF7E97A8"/>
      <sz val="9"/>
    </font>
    <font>
      <name val="Arial"/>
      <color rgb="FFA8BCC9"/>
      <sz val="8.5"/>
    </font>
    <font>
      <name val="Arial"/>
      <b val="1"/>
      <color rgb="FF1F2A33"/>
      <sz val="10.5"/>
    </font>
    <font>
      <name val="Arial"/>
      <b val="1"/>
      <color rgb="FF1F2A33"/>
      <sz val="11.5"/>
    </font>
    <font>
      <name val="Arial"/>
      <b val="1"/>
      <color rgb="FFFFFFFF"/>
      <sz val="10"/>
    </font>
    <font>
      <name val="Arial"/>
      <b val="1"/>
      <color rgb="FF1F2A33"/>
      <sz val="11"/>
    </font>
    <font>
      <name val="Arial"/>
      <b val="1"/>
      <color rgb="FF2E7D4F"/>
      <sz val="11"/>
    </font>
    <font>
      <name val="Arial"/>
      <color rgb="FF5B7C92"/>
      <sz val="9.5"/>
    </font>
    <font>
      <name val="Arial"/>
      <b val="1"/>
      <color rgb="FF1F2A33"/>
      <sz val="10"/>
    </font>
    <font>
      <name val="Arial"/>
      <color rgb="FF1F2A33"/>
      <sz val="9.5"/>
    </font>
    <font>
      <name val="Arial"/>
      <b val="1"/>
      <color rgb="FF1F2A33"/>
      <sz val="12"/>
    </font>
    <font>
      <name val="Arial"/>
      <b val="1"/>
      <color rgb="FF2A4659"/>
      <sz val="10.5"/>
    </font>
  </fonts>
  <fills count="6">
    <fill>
      <patternFill/>
    </fill>
    <fill>
      <patternFill patternType="gray125"/>
    </fill>
    <fill>
      <patternFill patternType="solid">
        <fgColor rgb="FF0A324B"/>
      </patternFill>
    </fill>
    <fill>
      <patternFill patternType="solid">
        <fgColor rgb="FF6B8FA8"/>
      </patternFill>
    </fill>
    <fill>
      <patternFill patternType="solid">
        <fgColor rgb="FFC8922A"/>
      </patternFill>
    </fill>
    <fill>
      <patternFill patternType="solid">
        <fgColor rgb="FFFDF4E3"/>
      </patternFill>
    </fill>
  </fills>
  <borders count="2">
    <border>
      <left/>
      <right/>
      <top/>
      <bottom/>
      <diagonal/>
    </border>
    <border>
      <left style="thin">
        <color rgb="FFDCE8F0"/>
      </left>
      <right style="thin">
        <color rgb="FFDCE8F0"/>
      </right>
      <top style="thin">
        <color rgb="FFDCE8F0"/>
      </top>
      <bottom style="thin">
        <color rgb="FFDCE8F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pivotButton="0" quotePrefix="0" xfId="0"/>
    <xf numFmtId="0" fontId="5" fillId="2" borderId="0" pivotButton="0" quotePrefix="0" xfId="0"/>
    <xf numFmtId="0" fontId="6" fillId="0" borderId="0" applyAlignment="1" pivotButton="0" quotePrefix="0" xfId="0">
      <alignment vertical="center" wrapText="1"/>
    </xf>
    <xf numFmtId="0" fontId="5" fillId="3" borderId="0" pivotButton="0" quotePrefix="0" xfId="0"/>
    <xf numFmtId="0" fontId="5" fillId="4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5" borderId="1" applyAlignment="1" pivotButton="0" quotePrefix="0" xfId="0">
      <alignment horizontal="center"/>
    </xf>
    <xf numFmtId="164" fontId="11" fillId="5" borderId="1" applyAlignment="1" pivotButton="0" quotePrefix="0" xfId="0">
      <alignment horizontal="center"/>
    </xf>
    <xf numFmtId="1" fontId="11" fillId="5" borderId="1" applyAlignment="1" pivotButton="0" quotePrefix="0" xfId="0">
      <alignment horizontal="center"/>
    </xf>
    <xf numFmtId="0" fontId="12" fillId="3" borderId="1" applyAlignment="1" pivotButton="0" quotePrefix="0" xfId="0">
      <alignment horizontal="center" wrapText="1"/>
    </xf>
    <xf numFmtId="0" fontId="13" fillId="5" borderId="1" pivotButton="0" quotePrefix="0" xfId="0"/>
    <xf numFmtId="164" fontId="13" fillId="5" borderId="1" applyAlignment="1" pivotButton="0" quotePrefix="0" xfId="0">
      <alignment horizontal="center"/>
    </xf>
    <xf numFmtId="165" fontId="13" fillId="0" borderId="1" applyAlignment="1" pivotButton="0" quotePrefix="0" xfId="0">
      <alignment horizontal="center"/>
    </xf>
    <xf numFmtId="164" fontId="14" fillId="0" borderId="1" applyAlignment="1" pivotButton="0" quotePrefix="0" xfId="0">
      <alignment horizontal="center"/>
    </xf>
    <xf numFmtId="166" fontId="0" fillId="0" borderId="1" applyAlignment="1" pivotButton="0" quotePrefix="0" xfId="0">
      <alignment horizontal="center"/>
    </xf>
    <xf numFmtId="0" fontId="13" fillId="0" borderId="0" pivotButton="0" quotePrefix="0" xfId="0"/>
    <xf numFmtId="166" fontId="13" fillId="0" borderId="1" applyAlignment="1" pivotButton="0" quotePrefix="0" xfId="0">
      <alignment horizontal="center"/>
    </xf>
    <xf numFmtId="0" fontId="15" fillId="0" borderId="0" applyAlignment="1" pivotButton="0" quotePrefix="0" xfId="0">
      <alignment vertical="top" wrapText="1"/>
    </xf>
    <xf numFmtId="0" fontId="16" fillId="0" borderId="1" applyAlignment="1" pivotButton="0" quotePrefix="0" xfId="0">
      <alignment horizontal="center"/>
    </xf>
    <xf numFmtId="167" fontId="0" fillId="5" borderId="1" applyAlignment="1" pivotButton="0" quotePrefix="0" xfId="0">
      <alignment horizontal="center"/>
    </xf>
    <xf numFmtId="164" fontId="0" fillId="5" borderId="1" applyAlignment="1" pivotButton="0" quotePrefix="0" xfId="0">
      <alignment horizontal="center"/>
    </xf>
    <xf numFmtId="166" fontId="16" fillId="0" borderId="1" applyAlignment="1" pivotButton="0" quotePrefix="0" xfId="0">
      <alignment horizontal="center"/>
    </xf>
    <xf numFmtId="0" fontId="17" fillId="0" borderId="1" pivotButton="0" quotePrefix="0" xfId="0"/>
    <xf numFmtId="166" fontId="18" fillId="0" borderId="1" applyAlignment="1" pivotButton="0" quotePrefix="0" xfId="0">
      <alignment horizontal="center"/>
    </xf>
    <xf numFmtId="165" fontId="18" fillId="0" borderId="1" applyAlignment="1" pivotButton="0" quotePrefix="0" xfId="0">
      <alignment horizontal="center"/>
    </xf>
    <xf numFmtId="0" fontId="19" fillId="0" borderId="0" pivotButton="0" quotePrefix="0" xfId="0"/>
  </cellXfs>
  <cellStyles count="1">
    <cellStyle name="Normal" xfId="0" builtinId="0" hidden="0"/>
  </cellStyles>
  <dxfs count="2">
    <dxf>
      <font>
        <name val="Arial"/>
        <color rgb="FFBE3A2B"/>
        <sz val="9.5"/>
      </font>
    </dxf>
    <dxf>
      <font>
        <name val="Arial"/>
        <color rgb="FF2E7D4F"/>
        <sz val="9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19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52" customWidth="1" min="3" max="3"/>
    <col width="14" customWidth="1" min="4" max="4"/>
  </cols>
  <sheetData>
    <row r="2" ht="30" customHeight="1">
      <c r="B2" s="1" t="inlineStr">
        <is>
          <t>PLAN DE AHORRO EN PAREJA</t>
        </is>
      </c>
      <c r="C2" s="2" t="n"/>
      <c r="D2" s="2" t="n"/>
      <c r="E2" s="2" t="n"/>
      <c r="F2" s="2" t="n"/>
      <c r="G2" s="2" t="n"/>
      <c r="H2" s="2" t="n"/>
    </row>
    <row r="3">
      <c r="B3" s="3" t="inlineStr">
        <is>
          <t>Más Que Finanzas  ·  Harolin Vargas, MAF, CPA, CTC</t>
        </is>
      </c>
    </row>
    <row r="5">
      <c r="B5" s="4" t="inlineStr">
        <is>
          <t>Para metas compartidas, con la parte de cada quien a la vista. La plantilla reparte el aporte según lo que gana cada uno y lleva el registro de los dos por separado.</t>
        </is>
      </c>
    </row>
    <row r="6"/>
    <row r="8" ht="20" customHeight="1">
      <c r="B8" s="5" t="inlineStr">
        <is>
          <t>CÓMO USARLA</t>
        </is>
      </c>
      <c r="C8" s="2" t="n"/>
      <c r="D8" s="2" t="n"/>
    </row>
    <row r="9" ht="30" customHeight="1">
      <c r="B9" s="6" t="inlineStr">
        <is>
          <t>1.  La meta</t>
        </is>
      </c>
      <c r="C9" s="7" t="inlineStr">
        <is>
          <t>Definan qué quieren, cuánto cuesta y para cuándo.</t>
        </is>
      </c>
    </row>
    <row r="10" ht="30" customHeight="1">
      <c r="B10" s="8" t="inlineStr">
        <is>
          <t>2.  El reparto</t>
        </is>
      </c>
      <c r="C10" s="7" t="inlineStr">
        <is>
          <t>Escriban lo que gana cada uno. La plantilla calcula la parte de cada quien.</t>
        </is>
      </c>
    </row>
    <row r="11" ht="30" customHeight="1">
      <c r="B11" s="9" t="inlineStr">
        <is>
          <t>3.  El registro</t>
        </is>
      </c>
      <c r="C11" s="7" t="inlineStr">
        <is>
          <t>Cada quien anota su aporte por quincena. Revisen juntos una vez al mes.</t>
        </is>
      </c>
    </row>
    <row r="13" ht="20" customHeight="1">
      <c r="B13" s="5" t="inlineStr">
        <is>
          <t>UN CONSEJO</t>
        </is>
      </c>
      <c r="C13" s="2" t="n"/>
      <c r="D13" s="2" t="n"/>
    </row>
    <row r="14">
      <c r="B14" s="10" t="inlineStr">
        <is>
          <t>El reparto por partes iguales suele romperse cuando los ingresos son distintos. Repartir por proporción del ingreso es lo que sostiene el acuerdo en el tiempo — y evita la conversación incómoda a los tres meses.</t>
        </is>
      </c>
    </row>
    <row r="15"/>
    <row r="16"/>
    <row r="18">
      <c r="B18" s="11" t="inlineStr">
        <is>
          <t>Más Que Finanzas  ·  Harolin Vargas, MAF, CPA, CTC  ·  @masquefinanzasrd</t>
        </is>
      </c>
    </row>
    <row r="19">
      <c r="B19" s="12" t="inlineStr">
        <is>
          <t>Herramienta educativa. No sustituye asesoría financiera personalizada.</t>
        </is>
      </c>
    </row>
  </sheetData>
  <mergeCells count="2">
    <mergeCell ref="B14:D16"/>
    <mergeCell ref="B5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5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6" customWidth="1" min="2" max="2"/>
    <col width="18" customWidth="1" min="3" max="3"/>
    <col width="18" customWidth="1" min="4" max="4"/>
    <col width="18" customWidth="1" min="5" max="5"/>
    <col width="18" customWidth="1" min="6" max="6"/>
    <col width="26" customWidth="1" min="7" max="7"/>
  </cols>
  <sheetData>
    <row r="2" ht="30" customHeight="1">
      <c r="B2" s="1" t="inlineStr">
        <is>
          <t>NUESTRO PLAN DE AHORRO</t>
        </is>
      </c>
      <c r="C2" s="2" t="n"/>
      <c r="D2" s="2" t="n"/>
      <c r="E2" s="2" t="n"/>
      <c r="F2" s="2" t="n"/>
      <c r="G2" s="2" t="n"/>
      <c r="H2" s="2" t="n"/>
    </row>
    <row r="4" ht="20" customHeight="1">
      <c r="B4" s="5" t="inlineStr">
        <is>
          <t>LA META</t>
        </is>
      </c>
      <c r="C4" s="2" t="n"/>
      <c r="D4" s="2" t="n"/>
      <c r="E4" s="2" t="n"/>
      <c r="F4" s="2" t="n"/>
      <c r="G4" s="2" t="n"/>
    </row>
    <row r="5">
      <c r="B5" s="13" t="inlineStr">
        <is>
          <t>¿Qué queremos?</t>
        </is>
      </c>
      <c r="C5" s="14" t="inlineStr"/>
      <c r="D5" s="11" t="inlineStr">
        <is>
          <t>El viaje, el inicial, el carro…</t>
        </is>
      </c>
    </row>
    <row r="6">
      <c r="B6" s="13" t="inlineStr">
        <is>
          <t>¿Cuánto cuesta?</t>
        </is>
      </c>
      <c r="C6" s="15" t="n">
        <v>0</v>
      </c>
      <c r="D6" s="11" t="inlineStr">
        <is>
          <t>El monto total.</t>
        </is>
      </c>
    </row>
    <row r="7">
      <c r="B7" s="13" t="inlineStr">
        <is>
          <t>¿En cuántas quincenas?</t>
        </is>
      </c>
      <c r="C7" s="16" t="n">
        <v>24</v>
      </c>
      <c r="D7" s="11" t="inlineStr">
        <is>
          <t>24 quincenas = un año.</t>
        </is>
      </c>
    </row>
    <row r="9" ht="20" customHeight="1">
      <c r="B9" s="5" t="inlineStr">
        <is>
          <t>QUIÉN APORTA CUÁNTO</t>
        </is>
      </c>
      <c r="C9" s="2" t="n"/>
      <c r="D9" s="2" t="n"/>
      <c r="E9" s="2" t="n"/>
      <c r="F9" s="2" t="n"/>
      <c r="G9" s="2" t="n"/>
    </row>
    <row r="10" ht="26" customHeight="1">
      <c r="B10" s="17" t="inlineStr"/>
      <c r="C10" s="17" t="inlineStr">
        <is>
          <t>Ingreso mensual</t>
        </is>
      </c>
      <c r="D10" s="17" t="inlineStr">
        <is>
          <t>Su proporción</t>
        </is>
      </c>
      <c r="E10" s="17" t="inlineStr">
        <is>
          <t>Le toca por quincena</t>
        </is>
      </c>
      <c r="F10" s="17" t="inlineStr">
        <is>
          <t>Total al final</t>
        </is>
      </c>
    </row>
    <row r="11">
      <c r="B11" s="18" t="inlineStr">
        <is>
          <t>Persona 1</t>
        </is>
      </c>
      <c r="C11" s="19" t="n">
        <v>0</v>
      </c>
      <c r="D11" s="20">
        <f>IF(SUM($C$11:$C$12)=0,0,C11/SUM($C$11:$C$12))</f>
        <v/>
      </c>
      <c r="E11" s="21">
        <f>IF($C$7=0,0,$C$6/$C$7*D11)</f>
        <v/>
      </c>
      <c r="F11" s="22">
        <f>$C$6*D11</f>
        <v/>
      </c>
    </row>
    <row r="12">
      <c r="B12" s="18" t="inlineStr">
        <is>
          <t>Persona 2</t>
        </is>
      </c>
      <c r="C12" s="19" t="n">
        <v>0</v>
      </c>
      <c r="D12" s="20">
        <f>IF(SUM($C$11:$C$12)=0,0,C12/SUM($C$11:$C$12))</f>
        <v/>
      </c>
      <c r="E12" s="21">
        <f>IF($C$7=0,0,$C$6/$C$7*D12)</f>
        <v/>
      </c>
      <c r="F12" s="22">
        <f>$C$6*D12</f>
        <v/>
      </c>
    </row>
    <row r="13">
      <c r="B13" s="23" t="inlineStr">
        <is>
          <t>Total</t>
        </is>
      </c>
      <c r="C13" s="24">
        <f>SUM(C11:C12)</f>
        <v/>
      </c>
      <c r="D13" s="20">
        <f>SUM(D11:D12)</f>
        <v/>
      </c>
      <c r="E13" s="24">
        <f>SUM(E11:E12)</f>
        <v/>
      </c>
      <c r="F13" s="24">
        <f>SUM(F11:F12)</f>
        <v/>
      </c>
    </row>
    <row r="15">
      <c r="B15" s="25" t="inlineStr">
        <is>
          <t>Escriban el ingreso de cada quien y la plantilla reparte sola. Si prefieren mitad y mitad, pongan el mismo número en los dos.</t>
        </is>
      </c>
    </row>
    <row r="17" ht="20" customHeight="1">
      <c r="B17" s="5" t="inlineStr">
        <is>
          <t>QUINCENA POR QUINCENA</t>
        </is>
      </c>
      <c r="C17" s="2" t="n"/>
      <c r="D17" s="2" t="n"/>
      <c r="E17" s="2" t="n"/>
      <c r="F17" s="2" t="n"/>
      <c r="G17" s="2" t="n"/>
    </row>
    <row r="18" ht="26" customHeight="1">
      <c r="B18" s="17" t="inlineStr">
        <is>
          <t>Quincena</t>
        </is>
      </c>
      <c r="C18" s="17" t="inlineStr">
        <is>
          <t>Fecha</t>
        </is>
      </c>
      <c r="D18" s="17" t="inlineStr">
        <is>
          <t>Aportó Persona 1</t>
        </is>
      </c>
      <c r="E18" s="17" t="inlineStr">
        <is>
          <t>Aportó Persona 2</t>
        </is>
      </c>
      <c r="F18" s="17" t="inlineStr">
        <is>
          <t>Acumulado</t>
        </is>
      </c>
      <c r="G18" s="17" t="inlineStr">
        <is>
          <t>¿Cómo vamos?</t>
        </is>
      </c>
    </row>
    <row r="19">
      <c r="B19" s="26" t="n">
        <v>1</v>
      </c>
      <c r="C19" s="27" t="n"/>
      <c r="D19" s="28" t="n"/>
      <c r="E19" s="28" t="n"/>
      <c r="F19" s="29">
        <f>SUM($D$19:E19)</f>
        <v/>
      </c>
      <c r="G19" s="30">
        <f>IF(COUNT($D$19:E19)=0,"",IF(F19&gt;=$E$13*1,"Al día","Faltan "&amp;TEXT($E$13*1-F19,"RD$#,##0")))</f>
        <v/>
      </c>
    </row>
    <row r="20">
      <c r="B20" s="26" t="n">
        <v>2</v>
      </c>
      <c r="C20" s="27" t="n"/>
      <c r="D20" s="28" t="n"/>
      <c r="E20" s="28" t="n"/>
      <c r="F20" s="29">
        <f>SUM($D$19:E20)</f>
        <v/>
      </c>
      <c r="G20" s="30">
        <f>IF(COUNT($D$19:E20)=0,"",IF(F20&gt;=$E$13*2,"Al día","Faltan "&amp;TEXT($E$13*2-F20,"RD$#,##0")))</f>
        <v/>
      </c>
    </row>
    <row r="21">
      <c r="B21" s="26" t="n">
        <v>3</v>
      </c>
      <c r="C21" s="27" t="n"/>
      <c r="D21" s="28" t="n"/>
      <c r="E21" s="28" t="n"/>
      <c r="F21" s="29">
        <f>SUM($D$19:E21)</f>
        <v/>
      </c>
      <c r="G21" s="30">
        <f>IF(COUNT($D$19:E21)=0,"",IF(F21&gt;=$E$13*3,"Al día","Faltan "&amp;TEXT($E$13*3-F21,"RD$#,##0")))</f>
        <v/>
      </c>
    </row>
    <row r="22">
      <c r="B22" s="26" t="n">
        <v>4</v>
      </c>
      <c r="C22" s="27" t="n"/>
      <c r="D22" s="28" t="n"/>
      <c r="E22" s="28" t="n"/>
      <c r="F22" s="29">
        <f>SUM($D$19:E22)</f>
        <v/>
      </c>
      <c r="G22" s="30">
        <f>IF(COUNT($D$19:E22)=0,"",IF(F22&gt;=$E$13*4,"Al día","Faltan "&amp;TEXT($E$13*4-F22,"RD$#,##0")))</f>
        <v/>
      </c>
    </row>
    <row r="23">
      <c r="B23" s="26" t="n">
        <v>5</v>
      </c>
      <c r="C23" s="27" t="n"/>
      <c r="D23" s="28" t="n"/>
      <c r="E23" s="28" t="n"/>
      <c r="F23" s="29">
        <f>SUM($D$19:E23)</f>
        <v/>
      </c>
      <c r="G23" s="30">
        <f>IF(COUNT($D$19:E23)=0,"",IF(F23&gt;=$E$13*5,"Al día","Faltan "&amp;TEXT($E$13*5-F23,"RD$#,##0")))</f>
        <v/>
      </c>
    </row>
    <row r="24">
      <c r="B24" s="26" t="n">
        <v>6</v>
      </c>
      <c r="C24" s="27" t="n"/>
      <c r="D24" s="28" t="n"/>
      <c r="E24" s="28" t="n"/>
      <c r="F24" s="29">
        <f>SUM($D$19:E24)</f>
        <v/>
      </c>
      <c r="G24" s="30">
        <f>IF(COUNT($D$19:E24)=0,"",IF(F24&gt;=$E$13*6,"Al día","Faltan "&amp;TEXT($E$13*6-F24,"RD$#,##0")))</f>
        <v/>
      </c>
    </row>
    <row r="25">
      <c r="B25" s="26" t="n">
        <v>7</v>
      </c>
      <c r="C25" s="27" t="n"/>
      <c r="D25" s="28" t="n"/>
      <c r="E25" s="28" t="n"/>
      <c r="F25" s="29">
        <f>SUM($D$19:E25)</f>
        <v/>
      </c>
      <c r="G25" s="30">
        <f>IF(COUNT($D$19:E25)=0,"",IF(F25&gt;=$E$13*7,"Al día","Faltan "&amp;TEXT($E$13*7-F25,"RD$#,##0")))</f>
        <v/>
      </c>
    </row>
    <row r="26">
      <c r="B26" s="26" t="n">
        <v>8</v>
      </c>
      <c r="C26" s="27" t="n"/>
      <c r="D26" s="28" t="n"/>
      <c r="E26" s="28" t="n"/>
      <c r="F26" s="29">
        <f>SUM($D$19:E26)</f>
        <v/>
      </c>
      <c r="G26" s="30">
        <f>IF(COUNT($D$19:E26)=0,"",IF(F26&gt;=$E$13*8,"Al día","Faltan "&amp;TEXT($E$13*8-F26,"RD$#,##0")))</f>
        <v/>
      </c>
    </row>
    <row r="27">
      <c r="B27" s="26" t="n">
        <v>9</v>
      </c>
      <c r="C27" s="27" t="n"/>
      <c r="D27" s="28" t="n"/>
      <c r="E27" s="28" t="n"/>
      <c r="F27" s="29">
        <f>SUM($D$19:E27)</f>
        <v/>
      </c>
      <c r="G27" s="30">
        <f>IF(COUNT($D$19:E27)=0,"",IF(F27&gt;=$E$13*9,"Al día","Faltan "&amp;TEXT($E$13*9-F27,"RD$#,##0")))</f>
        <v/>
      </c>
    </row>
    <row r="28">
      <c r="B28" s="26" t="n">
        <v>10</v>
      </c>
      <c r="C28" s="27" t="n"/>
      <c r="D28" s="28" t="n"/>
      <c r="E28" s="28" t="n"/>
      <c r="F28" s="29">
        <f>SUM($D$19:E28)</f>
        <v/>
      </c>
      <c r="G28" s="30">
        <f>IF(COUNT($D$19:E28)=0,"",IF(F28&gt;=$E$13*10,"Al día","Faltan "&amp;TEXT($E$13*10-F28,"RD$#,##0")))</f>
        <v/>
      </c>
    </row>
    <row r="29">
      <c r="B29" s="26" t="n">
        <v>11</v>
      </c>
      <c r="C29" s="27" t="n"/>
      <c r="D29" s="28" t="n"/>
      <c r="E29" s="28" t="n"/>
      <c r="F29" s="29">
        <f>SUM($D$19:E29)</f>
        <v/>
      </c>
      <c r="G29" s="30">
        <f>IF(COUNT($D$19:E29)=0,"",IF(F29&gt;=$E$13*11,"Al día","Faltan "&amp;TEXT($E$13*11-F29,"RD$#,##0")))</f>
        <v/>
      </c>
    </row>
    <row r="30">
      <c r="B30" s="26" t="n">
        <v>12</v>
      </c>
      <c r="C30" s="27" t="n"/>
      <c r="D30" s="28" t="n"/>
      <c r="E30" s="28" t="n"/>
      <c r="F30" s="29">
        <f>SUM($D$19:E30)</f>
        <v/>
      </c>
      <c r="G30" s="30">
        <f>IF(COUNT($D$19:E30)=0,"",IF(F30&gt;=$E$13*12,"Al día","Faltan "&amp;TEXT($E$13*12-F30,"RD$#,##0")))</f>
        <v/>
      </c>
    </row>
    <row r="31">
      <c r="B31" s="26" t="n">
        <v>13</v>
      </c>
      <c r="C31" s="27" t="n"/>
      <c r="D31" s="28" t="n"/>
      <c r="E31" s="28" t="n"/>
      <c r="F31" s="29">
        <f>SUM($D$19:E31)</f>
        <v/>
      </c>
      <c r="G31" s="30">
        <f>IF(COUNT($D$19:E31)=0,"",IF(F31&gt;=$E$13*13,"Al día","Faltan "&amp;TEXT($E$13*13-F31,"RD$#,##0")))</f>
        <v/>
      </c>
    </row>
    <row r="32">
      <c r="B32" s="26" t="n">
        <v>14</v>
      </c>
      <c r="C32" s="27" t="n"/>
      <c r="D32" s="28" t="n"/>
      <c r="E32" s="28" t="n"/>
      <c r="F32" s="29">
        <f>SUM($D$19:E32)</f>
        <v/>
      </c>
      <c r="G32" s="30">
        <f>IF(COUNT($D$19:E32)=0,"",IF(F32&gt;=$E$13*14,"Al día","Faltan "&amp;TEXT($E$13*14-F32,"RD$#,##0")))</f>
        <v/>
      </c>
    </row>
    <row r="33">
      <c r="B33" s="26" t="n">
        <v>15</v>
      </c>
      <c r="C33" s="27" t="n"/>
      <c r="D33" s="28" t="n"/>
      <c r="E33" s="28" t="n"/>
      <c r="F33" s="29">
        <f>SUM($D$19:E33)</f>
        <v/>
      </c>
      <c r="G33" s="30">
        <f>IF(COUNT($D$19:E33)=0,"",IF(F33&gt;=$E$13*15,"Al día","Faltan "&amp;TEXT($E$13*15-F33,"RD$#,##0")))</f>
        <v/>
      </c>
    </row>
    <row r="34">
      <c r="B34" s="26" t="n">
        <v>16</v>
      </c>
      <c r="C34" s="27" t="n"/>
      <c r="D34" s="28" t="n"/>
      <c r="E34" s="28" t="n"/>
      <c r="F34" s="29">
        <f>SUM($D$19:E34)</f>
        <v/>
      </c>
      <c r="G34" s="30">
        <f>IF(COUNT($D$19:E34)=0,"",IF(F34&gt;=$E$13*16,"Al día","Faltan "&amp;TEXT($E$13*16-F34,"RD$#,##0")))</f>
        <v/>
      </c>
    </row>
    <row r="35">
      <c r="B35" s="26" t="n">
        <v>17</v>
      </c>
      <c r="C35" s="27" t="n"/>
      <c r="D35" s="28" t="n"/>
      <c r="E35" s="28" t="n"/>
      <c r="F35" s="29">
        <f>SUM($D$19:E35)</f>
        <v/>
      </c>
      <c r="G35" s="30">
        <f>IF(COUNT($D$19:E35)=0,"",IF(F35&gt;=$E$13*17,"Al día","Faltan "&amp;TEXT($E$13*17-F35,"RD$#,##0")))</f>
        <v/>
      </c>
    </row>
    <row r="36">
      <c r="B36" s="26" t="n">
        <v>18</v>
      </c>
      <c r="C36" s="27" t="n"/>
      <c r="D36" s="28" t="n"/>
      <c r="E36" s="28" t="n"/>
      <c r="F36" s="29">
        <f>SUM($D$19:E36)</f>
        <v/>
      </c>
      <c r="G36" s="30">
        <f>IF(COUNT($D$19:E36)=0,"",IF(F36&gt;=$E$13*18,"Al día","Faltan "&amp;TEXT($E$13*18-F36,"RD$#,##0")))</f>
        <v/>
      </c>
    </row>
    <row r="37">
      <c r="B37" s="26" t="n">
        <v>19</v>
      </c>
      <c r="C37" s="27" t="n"/>
      <c r="D37" s="28" t="n"/>
      <c r="E37" s="28" t="n"/>
      <c r="F37" s="29">
        <f>SUM($D$19:E37)</f>
        <v/>
      </c>
      <c r="G37" s="30">
        <f>IF(COUNT($D$19:E37)=0,"",IF(F37&gt;=$E$13*19,"Al día","Faltan "&amp;TEXT($E$13*19-F37,"RD$#,##0")))</f>
        <v/>
      </c>
    </row>
    <row r="38">
      <c r="B38" s="26" t="n">
        <v>20</v>
      </c>
      <c r="C38" s="27" t="n"/>
      <c r="D38" s="28" t="n"/>
      <c r="E38" s="28" t="n"/>
      <c r="F38" s="29">
        <f>SUM($D$19:E38)</f>
        <v/>
      </c>
      <c r="G38" s="30">
        <f>IF(COUNT($D$19:E38)=0,"",IF(F38&gt;=$E$13*20,"Al día","Faltan "&amp;TEXT($E$13*20-F38,"RD$#,##0")))</f>
        <v/>
      </c>
    </row>
    <row r="39">
      <c r="B39" s="26" t="n">
        <v>21</v>
      </c>
      <c r="C39" s="27" t="n"/>
      <c r="D39" s="28" t="n"/>
      <c r="E39" s="28" t="n"/>
      <c r="F39" s="29">
        <f>SUM($D$19:E39)</f>
        <v/>
      </c>
      <c r="G39" s="30">
        <f>IF(COUNT($D$19:E39)=0,"",IF(F39&gt;=$E$13*21,"Al día","Faltan "&amp;TEXT($E$13*21-F39,"RD$#,##0")))</f>
        <v/>
      </c>
    </row>
    <row r="40">
      <c r="B40" s="26" t="n">
        <v>22</v>
      </c>
      <c r="C40" s="27" t="n"/>
      <c r="D40" s="28" t="n"/>
      <c r="E40" s="28" t="n"/>
      <c r="F40" s="29">
        <f>SUM($D$19:E40)</f>
        <v/>
      </c>
      <c r="G40" s="30">
        <f>IF(COUNT($D$19:E40)=0,"",IF(F40&gt;=$E$13*22,"Al día","Faltan "&amp;TEXT($E$13*22-F40,"RD$#,##0")))</f>
        <v/>
      </c>
    </row>
    <row r="41">
      <c r="B41" s="26" t="n">
        <v>23</v>
      </c>
      <c r="C41" s="27" t="n"/>
      <c r="D41" s="28" t="n"/>
      <c r="E41" s="28" t="n"/>
      <c r="F41" s="29">
        <f>SUM($D$19:E41)</f>
        <v/>
      </c>
      <c r="G41" s="30">
        <f>IF(COUNT($D$19:E41)=0,"",IF(F41&gt;=$E$13*23,"Al día","Faltan "&amp;TEXT($E$13*23-F41,"RD$#,##0")))</f>
        <v/>
      </c>
    </row>
    <row r="42">
      <c r="B42" s="26" t="n">
        <v>24</v>
      </c>
      <c r="C42" s="27" t="n"/>
      <c r="D42" s="28" t="n"/>
      <c r="E42" s="28" t="n"/>
      <c r="F42" s="29">
        <f>SUM($D$19:E42)</f>
        <v/>
      </c>
      <c r="G42" s="30">
        <f>IF(COUNT($D$19:E42)=0,"",IF(F42&gt;=$E$13*24,"Al día","Faltan "&amp;TEXT($E$13*24-F42,"RD$#,##0")))</f>
        <v/>
      </c>
    </row>
    <row r="44" ht="20" customHeight="1">
      <c r="B44" s="5" t="inlineStr">
        <is>
          <t>DÓNDE VAMOS</t>
        </is>
      </c>
      <c r="C44" s="2" t="n"/>
      <c r="D44" s="2" t="n"/>
      <c r="E44" s="2" t="n"/>
      <c r="F44" s="2" t="n"/>
      <c r="G44" s="2" t="n"/>
    </row>
    <row r="45">
      <c r="B45" s="23" t="inlineStr">
        <is>
          <t>La meta</t>
        </is>
      </c>
      <c r="C45" s="31">
        <f>C6</f>
        <v/>
      </c>
    </row>
    <row r="46">
      <c r="B46" s="23" t="inlineStr">
        <is>
          <t>Puso Persona 1</t>
        </is>
      </c>
      <c r="C46" s="31">
        <f>SUM(D19:D42)</f>
        <v/>
      </c>
    </row>
    <row r="47">
      <c r="B47" s="23" t="inlineStr">
        <is>
          <t>Puso Persona 2</t>
        </is>
      </c>
      <c r="C47" s="31">
        <f>SUM(E19:E42)</f>
        <v/>
      </c>
    </row>
    <row r="48">
      <c r="B48" s="23" t="inlineStr">
        <is>
          <t>Llevamos</t>
        </is>
      </c>
      <c r="C48" s="31">
        <f>SUM(D19:E42)</f>
        <v/>
      </c>
    </row>
    <row r="49">
      <c r="B49" s="23" t="inlineStr">
        <is>
          <t>Nos falta</t>
        </is>
      </c>
      <c r="C49" s="31">
        <f>MAX(0,C6-SUM(D19:E42))</f>
        <v/>
      </c>
    </row>
    <row r="50">
      <c r="B50" s="23" t="inlineStr">
        <is>
          <t>Vamos por</t>
        </is>
      </c>
      <c r="C50" s="32">
        <f>IF(C6=0,0,SUM(D19:E42)/C6)</f>
        <v/>
      </c>
    </row>
    <row r="52">
      <c r="B52" s="33">
        <f>IF(SUM(D19:E42)=0,"",IF(SUM(D19:E42)&gt;=C6,"Llegaron. Ese dinero es de la meta, no del mes.","Van por "&amp;TEXT(IF(C6=0,0,SUM(D19:E42)/C6),"0%")&amp;". Revisen juntos una vez al mes, no cada quincena."))</f>
        <v/>
      </c>
    </row>
    <row r="54">
      <c r="B54" s="25" t="inlineStr">
        <is>
          <t>Si uno de los dos se atrasa una quincena, no se recalcula todo: se anota y se conversa. La plantilla es para ver los números juntos, no para llevar cuenta de quién falló.</t>
        </is>
      </c>
    </row>
    <row r="57">
      <c r="B57" s="11" t="inlineStr">
        <is>
          <t>Más Que Finanzas  ·  Harolin Vargas, MAF, CPA, CTC  ·  @masquefinanzasrd</t>
        </is>
      </c>
    </row>
    <row r="58">
      <c r="B58" s="12" t="inlineStr">
        <is>
          <t>Herramienta educativa. No sustituye asesoría financiera personalizada.</t>
        </is>
      </c>
    </row>
  </sheetData>
  <conditionalFormatting sqref="G19:G42">
    <cfRule type="expression" priority="1" dxfId="0">
      <formula>ISNUMBER(SEARCH("Faltan",G19))</formula>
    </cfRule>
    <cfRule type="expression" priority="2" dxfId="1">
      <formula>EXACT(G19,"Al día")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2026-08-11T01:50:16Z</dcterms:created>
  <dcterms:modified xmlns:dcterms="http://purl.org/dc/terms/" xmlns:xsi="http://www.w3.org/2001/XMLSchema-instance" xsi:type="dcterms:W3CDTF">2026-08-11T01:50:16Z</dcterms:modified>
</cp:coreProperties>
</file>