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ICIO" sheetId="1" state="visible" r:id="rId3"/>
    <sheet name="EL MÉTODO" sheetId="2" state="visible" r:id="rId4"/>
    <sheet name="ENERO" sheetId="3" state="visible" r:id="rId5"/>
    <sheet name="FEBRERO" sheetId="4" state="visible" r:id="rId6"/>
    <sheet name="MARZO" sheetId="5" state="visible" r:id="rId7"/>
    <sheet name="ABRIL" sheetId="6" state="visible" r:id="rId8"/>
    <sheet name="MAYO" sheetId="7" state="visible" r:id="rId9"/>
    <sheet name="JUNIO" sheetId="8" state="visible" r:id="rId10"/>
    <sheet name="JULIO" sheetId="9" state="visible" r:id="rId11"/>
    <sheet name="AGOSTO" sheetId="10" state="visible" r:id="rId12"/>
    <sheet name="SEPTIEMBRE" sheetId="11" state="visible" r:id="rId13"/>
    <sheet name="OCTUBRE" sheetId="12" state="visible" r:id="rId14"/>
    <sheet name="NOVIEMBRE" sheetId="13" state="visible" r:id="rId15"/>
    <sheet name="DICIEMBRE" sheetId="14" state="visible" r:id="rId16"/>
    <sheet name="PROGRESO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<sst xmlns="http://schemas.openxmlformats.org/spreadsheetml/2006/main" count="720" uniqueCount="150">
  <si>
    <t xml:space="preserve">MÉTODO MQF  ·  Tu año completo</t>
  </si>
  <si>
    <t xml:space="preserve">Más Que Finanzas  ·  Harolin Vargas, MAF, CPA, CTC  ·  @masquefinanzasrd</t>
  </si>
  <si>
    <t xml:space="preserve">PASO 0  ·  ¿CÓMO COBRAS TÚ?</t>
  </si>
  <si>
    <t xml:space="preserve">Elige tu modalidad  ▶</t>
  </si>
  <si>
    <t xml:space="preserve">Quincenal</t>
  </si>
  <si>
    <t xml:space="preserve">Mensual = cobras una vez al mes.    Quincenal = cobras el 15 y el 30.</t>
  </si>
  <si>
    <t xml:space="preserve">TUS PORCENTAJES  ·  se aplican a los 12 meses</t>
  </si>
  <si>
    <t xml:space="preserve">Categoría</t>
  </si>
  <si>
    <t xml:space="preserve">% que le asignas</t>
  </si>
  <si>
    <t xml:space="preserve">Vivienda y servicios</t>
  </si>
  <si>
    <t xml:space="preserve">Alimentación</t>
  </si>
  <si>
    <t xml:space="preserve">Transporte</t>
  </si>
  <si>
    <t xml:space="preserve">Deudas</t>
  </si>
  <si>
    <t xml:space="preserve">Gastos personales</t>
  </si>
  <si>
    <t xml:space="preserve">Entretenimiento</t>
  </si>
  <si>
    <t xml:space="preserve">Otros e imprevistos</t>
  </si>
  <si>
    <t xml:space="preserve">Fondo de emergencia</t>
  </si>
  <si>
    <t xml:space="preserve">Inversión</t>
  </si>
  <si>
    <t xml:space="preserve">TOTAL</t>
  </si>
  <si>
    <t xml:space="preserve">CÓMO SE USA</t>
  </si>
  <si>
    <t xml:space="preserve">Celdas color crema</t>
  </si>
  <si>
    <t xml:space="preserve">Aquí escribes TÚ. Son las únicas que debes tocar.</t>
  </si>
  <si>
    <t xml:space="preserve">Celdas grises</t>
  </si>
  <si>
    <t xml:space="preserve">Se calculan solas. No las modifiques.</t>
  </si>
  <si>
    <t xml:space="preserve">Una hoja por mes</t>
  </si>
  <si>
    <t xml:space="preserve">Llena el mes en el que estás. Los tres pasos están en la misma hoja.</t>
  </si>
  <si>
    <t xml:space="preserve">Hoja PROGRESO</t>
  </si>
  <si>
    <t xml:space="preserve">Se llena sola con lo que pongas cada mes. Ahí ves si estás mejorando.</t>
  </si>
  <si>
    <t xml:space="preserve">En ENERO dejamos tres líneas de ejemplo en gris. Bórralas y pon tus números.</t>
  </si>
  <si>
    <t xml:space="preserve">© Más Que Finanzas RD  ·  masquefinanzas.com  ·  Uso personal</t>
  </si>
  <si>
    <t xml:space="preserve">LOS 3 PASOS</t>
  </si>
  <si>
    <t xml:space="preserve">Todo mes se trabaja igual. Estos tres pasos están dentro de cada hoja mensual.</t>
  </si>
  <si>
    <t xml:space="preserve">1 · MIDE</t>
  </si>
  <si>
    <t xml:space="preserve">Qué es</t>
  </si>
  <si>
    <t xml:space="preserve">Registra lo que entra y lo que sale de verdad. Sin adornos y sin redondear a tu favor.</t>
  </si>
  <si>
    <t xml:space="preserve">Dónde se hace</t>
  </si>
  <si>
    <t xml:space="preserve">En la tabla de gastos escribe cada salida, elige su categoría y marca si es necesaria.</t>
  </si>
  <si>
    <t xml:space="preserve">2 · QUITA</t>
  </si>
  <si>
    <t xml:space="preserve">Marca lo que puedes eliminar, reducir o negociar. No es dejar de vivir: es dejar de pagar lo que no usas.</t>
  </si>
  <si>
    <t xml:space="preserve">En la columna «Puedo quitar» escribe cuánto de ese gasto te comprometes a cortar. Eso se suma solo.</t>
  </si>
  <si>
    <t xml:space="preserve">3 · FÓRMULA</t>
  </si>
  <si>
    <t xml:space="preserve">Reparte cada peso con destino, según los porcentajes que fijaste en INICIO.</t>
  </si>
  <si>
    <t xml:space="preserve">La tabla te dice cuánto deberías gastar por categoría y cuánto gastaste. La diferencia es la verdad.</t>
  </si>
  <si>
    <t xml:space="preserve">LA REGLA QUE SOSTIENE TODO</t>
  </si>
  <si>
    <t xml:space="preserve">Un mes sin llenar no es un fracaso: es un dato perdido.</t>
  </si>
  <si>
    <t xml:space="preserve">La hoja PROGRESO solo puede mostrarte si estás mejorando si tiene con qué comparar. Llena aunque sea los ingresos y los gastos gruesos.</t>
  </si>
  <si>
    <t xml:space="preserve">ENERO</t>
  </si>
  <si>
    <t xml:space="preserve">Los tres pasos del Método MQF para este mes. Escribe solo en las celdas color crema.</t>
  </si>
  <si>
    <t xml:space="preserve">1 · MIDE  ·  LO QUE ENTRA</t>
  </si>
  <si>
    <t xml:space="preserve">Fuente de ingreso</t>
  </si>
  <si>
    <t xml:space="preserve">Monto del mes</t>
  </si>
  <si>
    <t xml:space="preserve">Salario / Sueldo</t>
  </si>
  <si>
    <t xml:space="preserve">Negocio propio / Freelance</t>
  </si>
  <si>
    <t xml:space="preserve">Ingreso extra / Comisiones</t>
  </si>
  <si>
    <t xml:space="preserve">TOTAL INGRESOS</t>
  </si>
  <si>
    <t xml:space="preserve">1 · MIDE  ·  LO QUE SALE      —      y 2 · QUITA en la columna «Puedo quitar»</t>
  </si>
  <si>
    <t xml:space="preserve">Descripción del gasto</t>
  </si>
  <si>
    <t xml:space="preserve">Monto</t>
  </si>
  <si>
    <t xml:space="preserve">¿Es necesario?</t>
  </si>
  <si>
    <t xml:space="preserve">Puedo quitar (RD$)</t>
  </si>
  <si>
    <t xml:space="preserve">Notas</t>
  </si>
  <si>
    <t xml:space="preserve">Alquiler</t>
  </si>
  <si>
    <t xml:space="preserve">Necesario</t>
  </si>
  <si>
    <t xml:space="preserve">← ejemplo, bórralo</t>
  </si>
  <si>
    <t xml:space="preserve">Suscripciones que no uso</t>
  </si>
  <si>
    <t xml:space="preserve">Se puede eliminar</t>
  </si>
  <si>
    <t xml:space="preserve">Delivery entre semana</t>
  </si>
  <si>
    <t xml:space="preserve">Se puede reducir</t>
  </si>
  <si>
    <t xml:space="preserve">TOTAL DE SALIDAS</t>
  </si>
  <si>
    <t xml:space="preserve">2 · QUITA  ·  LO QUE LIBERAS ESTE MES</t>
  </si>
  <si>
    <t xml:space="preserve">Al mes</t>
  </si>
  <si>
    <t xml:space="preserve">Por quincena</t>
  </si>
  <si>
    <t xml:space="preserve">Si lo sostienes un año</t>
  </si>
  <si>
    <t xml:space="preserve">Ese dinero ya tiene destino: va al fondo de emergencia o a inversión, en el paso 3.</t>
  </si>
  <si>
    <t xml:space="preserve">3 · FÓRMULA  ·  CADA PESO CON DESTINO</t>
  </si>
  <si>
    <t xml:space="preserve">% MQF</t>
  </si>
  <si>
    <t xml:space="preserve">Deberías</t>
  </si>
  <si>
    <t xml:space="preserve">Cada quincena</t>
  </si>
  <si>
    <t xml:space="preserve">Gastaste</t>
  </si>
  <si>
    <t xml:space="preserve">Diferencia</t>
  </si>
  <si>
    <t xml:space="preserve">Estado</t>
  </si>
  <si>
    <t xml:space="preserve">Cómo leerlo:  en las 7 categorías de gasto, «Dentro» es gastar igual o menos de lo que te toca.</t>
  </si>
  <si>
    <t xml:space="preserve">En Fondo de emergencia e Inversión es al revés: «Dentro» es apartar igual o más. Ahorrar de más nunca es pasarse.</t>
  </si>
  <si>
    <t xml:space="preserve">Ingresos del mes</t>
  </si>
  <si>
    <t xml:space="preserve">Gastos (7 categorías)</t>
  </si>
  <si>
    <t xml:space="preserve">Apartado a fondo e inversión</t>
  </si>
  <si>
    <t xml:space="preserve">% de tu ingreso que apartaste</t>
  </si>
  <si>
    <t xml:space="preserve">Liberado con el paso QUITA</t>
  </si>
  <si>
    <t xml:space="preserve">Categorías dentro del %</t>
  </si>
  <si>
    <t xml:space="preserve">¿Mes cumplido?</t>
  </si>
  <si>
    <t xml:space="preserve">No borres este bloque: la hoja PROGRESO lo lee.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</si>
  <si>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</si>
  <si>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</si>
  <si>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</si>
  <si>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</si>
  <si>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</si>
  <si>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</si>
  <si>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</si>
  <si>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</si>
  <si>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</si>
  <si>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</si>
  <si>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</si>
  <si>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PROGRESO  ·  Tu año completo</t>
  </si>
  <si>
    <t xml:space="preserve">Esta hoja se llena sola con lo que escribas en cada mes. No toques nada aquí.</t>
  </si>
  <si>
    <t xml:space="preserve">TU AÑO EN NÚMEROS</t>
  </si>
  <si>
    <t xml:space="preserve">Meses que has llenado</t>
  </si>
  <si>
    <t xml:space="preserve">Total apartado en el año</t>
  </si>
  <si>
    <t xml:space="preserve">Total liberado con QUITA</t>
  </si>
  <si>
    <t xml:space="preserve">% promedio que apartas</t>
  </si>
  <si>
    <t xml:space="preserve">Racha actual (meses seguidos cumpliendo)</t>
  </si>
  <si>
    <t xml:space="preserve">Tu mejor racha del año</t>
  </si>
  <si>
    <t xml:space="preserve">MES A MES</t>
  </si>
  <si>
    <t xml:space="preserve">Mes</t>
  </si>
  <si>
    <t xml:space="preserve">Ingresos</t>
  </si>
  <si>
    <t xml:space="preserve">Gastos</t>
  </si>
  <si>
    <t xml:space="preserve">Apartado</t>
  </si>
  <si>
    <t xml:space="preserve">% apartado</t>
  </si>
  <si>
    <t xml:space="preserve">Liberado</t>
  </si>
  <si>
    <t xml:space="preserve">Categorías dentro</t>
  </si>
  <si>
    <t xml:space="preserve">¿Cumpliste?</t>
  </si>
  <si>
    <t xml:space="preserve">Racha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</si>
  <si>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</si>
  <si>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</si>
  <si>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</si>
  <si>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</si>
  <si>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</si>
  <si>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</si>
  <si>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</si>
  <si>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</si>
  <si>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</si>
  <si>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</si>
  <si>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</si>
  <si>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</si>
  <si>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DEL AÑO</t>
  </si>
  <si>
    <t xml:space="preserve">¿QUÉ CATEGORÍA SE TE SALE TODOS LOS MESES?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</si>
  <si>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</si>
  <si>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</si>
  <si>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</si>
  <si>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</si>
  <si>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</si>
  <si>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</si>
  <si>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</si>
  <si>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</si>
  <si>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</si>
  <si>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</si>
  <si>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</si>
  <si>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</si>
  <si>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Meses dentro</t>
  </si>
  <si>
    <t xml:space="preserve">Si una categoría aparece «Se pasó» tres meses seguidos, ahí está tu fuga. No es falta de ingreso: es esa línea.</t>
  </si>
  <si>
    <t xml:space="preserve">© Más Que Finanzas RD  ·  masquefinanzas.com  ·  @masquefinanzasrd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</si>
</sst>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&quot;RD$&quot;#,##0"/>
    <numFmt numFmtId="167" formatCode="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Arial"/>
      <family val="0"/>
      <charset val="1"/>
    </font>
    <font>
      <sz val="9"/>
      <color rgb="FF6B7C8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9"/>
      <color rgb="FF33586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BE3A2B"/>
      <name val="Arial"/>
      <family val="0"/>
      <charset val="1"/>
    </font>
    <font>
      <sz val="8"/>
      <color rgb="FF9AA9B4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i val="true"/>
      <sz val="10"/>
      <color rgb="FF8A99A6"/>
      <name val="Arial"/>
      <family val="0"/>
      <charset val="1"/>
    </font>
    <font>
      <b val="true"/>
      <sz val="9"/>
      <color rgb="FF2E7D32"/>
      <name val="Arial"/>
      <family val="0"/>
      <charset val="1"/>
    </font>
    <font>
      <b val="true"/>
      <sz val="12"/>
      <color rgb="FF0A324B"/>
      <name val="Arial"/>
      <family val="0"/>
      <charset val="1"/>
    </font>
    <font>
      <b val="true"/>
      <sz val="9"/>
      <color rgb="FF8A99A6"/>
      <name val="Arial"/>
      <family val="0"/>
      <charset val="1"/>
    </font>
    <font>
      <sz val="9"/>
      <color rgb="FFAAB6C0"/>
      <name val="Arial"/>
      <family val="0"/>
      <charset val="1"/>
    </font>
    <font>
      <sz val="8"/>
      <color rgb="FF1A1A1A"/>
      <name val="Arial"/>
      <family val="0"/>
      <charset val="1"/>
    </font>
    <font>
      <b val="true"/>
      <sz val="10"/>
      <color rgb="FFBE3A2B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A324B"/>
        <bgColor rgb="FF003300"/>
      </patternFill>
    </fill>
    <fill>
      <patternFill patternType="solid">
        <fgColor rgb="FFFDF4E3"/>
        <bgColor rgb="FFF2F5F7"/>
      </patternFill>
    </fill>
    <fill>
      <patternFill patternType="solid">
        <fgColor rgb="FFC8922A"/>
        <bgColor rgb="FFFF8080"/>
      </patternFill>
    </fill>
    <fill>
      <patternFill patternType="solid">
        <fgColor rgb="FFC8D4DC"/>
        <bgColor rgb="FFD5DFE7"/>
      </patternFill>
    </fill>
    <fill>
      <patternFill patternType="solid">
        <fgColor rgb="FFF2F5F7"/>
        <bgColor rgb="FFEBF2F8"/>
      </patternFill>
    </fill>
    <fill>
      <patternFill patternType="solid">
        <fgColor rgb="FFEBF2F8"/>
        <bgColor rgb="FFF2F5F7"/>
      </patternFill>
    </fill>
    <fill>
      <patternFill patternType="solid">
        <fgColor rgb="FF6B8FA8"/>
        <bgColor rgb="FF6B7C8A"/>
      </patternFill>
    </fill>
    <fill>
      <patternFill patternType="solid">
        <fgColor rgb="FFBE3A2B"/>
        <bgColor rgb="FF9E2B1E"/>
      </patternFill>
    </fill>
    <fill>
      <patternFill patternType="solid">
        <fgColor rgb="FF2E7D32"/>
        <bgColor rgb="FF1E5C2A"/>
      </patternFill>
    </fill>
    <fill>
      <patternFill patternType="solid">
        <fgColor rgb="FFFFFFFF"/>
        <bgColor rgb="FFF2F5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FE7"/>
      </left>
      <right style="thin">
        <color rgb="FFD5DFE7"/>
      </right>
      <top style="thin">
        <color rgb="FFD5DFE7"/>
      </top>
      <bottom style="thin">
        <color rgb="FFD5DF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8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9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1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6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6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6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1E5C2A"/>
        <sz val="10"/>
      </font>
      <fill>
        <patternFill>
          <bgColor rgb="FFD9F0DC"/>
        </patternFill>
      </fill>
    </dxf>
    <dxf>
      <font>
        <name val="Arial"/>
        <charset val="1"/>
        <family val="0"/>
        <b val="1"/>
        <color rgb="FF9E2B1E"/>
        <sz val="10"/>
      </font>
      <fill>
        <patternFill>
          <bgColor rgb="FFFBDDD9"/>
        </patternFill>
      </fill>
    </dxf>
    <dxf>
      <fill>
        <patternFill>
          <bgColor rgb="FFD9F0DC"/>
        </patternFill>
      </fill>
    </dxf>
    <dxf>
      <fill>
        <patternFill>
          <bgColor rgb="FFFBDDD9"/>
        </patternFill>
      </fill>
    </dxf>
    <dxf>
      <fill>
        <patternFill>
          <bgColor rgb="FFFBDD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5C2A"/>
      <rgbColor rgb="FF000080"/>
      <rgbColor rgb="FF808000"/>
      <rgbColor rgb="FF800080"/>
      <rgbColor rgb="FF008080"/>
      <rgbColor rgb="FFAAB6C0"/>
      <rgbColor rgb="FF6B7C8A"/>
      <rgbColor rgb="FF9AA9B4"/>
      <rgbColor rgb="FFBE3A2B"/>
      <rgbColor rgb="FFFDF4E3"/>
      <rgbColor rgb="FFEBF2F8"/>
      <rgbColor rgb="FF660066"/>
      <rgbColor rgb="FFFF8080"/>
      <rgbColor rgb="FF0066CC"/>
      <rgbColor rgb="FFC8D4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7"/>
      <rgbColor rgb="FFD9F0DC"/>
      <rgbColor rgb="FFFFFF99"/>
      <rgbColor rgb="FFD5DFE7"/>
      <rgbColor rgb="FFFF99CC"/>
      <rgbColor rgb="FFCC99FF"/>
      <rgbColor rgb="FFFBDDD9"/>
      <rgbColor rgb="FF3366FF"/>
      <rgbColor rgb="FF33CCCC"/>
      <rgbColor rgb="FF99CC00"/>
      <rgbColor rgb="FFFFCC00"/>
      <rgbColor rgb="FFC8922A"/>
      <rgbColor rgb="FFFF6600"/>
      <rgbColor rgb="FF6B8FA8"/>
      <rgbColor rgb="FF8A99A6"/>
      <rgbColor rgb="FF0A324B"/>
      <rgbColor rgb="FF2E7D32"/>
      <rgbColor rgb="FF003300"/>
      <rgbColor rgb="FF333300"/>
      <rgbColor rgb="FF9E2B1E"/>
      <rgbColor rgb="FF993366"/>
      <rgbColor rgb="FF33586E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4"/>
    <col collapsed="false" customWidth="true" hidden="false" outlineLevel="0" max="4" min="3" style="1" width="20"/>
    <col collapsed="false" customWidth="true" hidden="false" outlineLevel="0" max="8" min="5" style="1" width="16"/>
  </cols>
  <sheetData>
    <row r="2" customFormat="false" ht="33.75" hidden="false" customHeight="true" outlineLevel="0" collapsed="false">
      <c r="B2" s="2" t="s">
        <v>0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1</v>
      </c>
    </row>
    <row r="5" customFormat="false" ht="21.75" hidden="false" customHeight="true" outlineLevel="0" collapsed="false">
      <c r="B5" s="5" t="s">
        <v>2</v>
      </c>
      <c r="C5" s="3"/>
      <c r="D5" s="3"/>
      <c r="E5" s="3"/>
      <c r="F5" s="3"/>
      <c r="G5" s="3"/>
      <c r="H5" s="3"/>
    </row>
    <row r="6" customFormat="false" ht="15" hidden="false" customHeight="true" outlineLevel="0" collapsed="false">
      <c r="B6" s="6" t="s">
        <v>3</v>
      </c>
      <c r="C6" s="7" t="s">
        <v>4</v>
      </c>
    </row>
    <row r="7" customFormat="false" ht="15" hidden="false" customHeight="true" outlineLevel="0" collapsed="false">
      <c r="B7" s="4" t="s">
        <v>5</v>
      </c>
    </row>
    <row r="9" customFormat="false" ht="21.75" hidden="false" customHeight="true" outlineLevel="0" collapsed="false">
      <c r="B9" s="8" t="s">
        <v>6</v>
      </c>
      <c r="C9" s="9"/>
      <c r="D9" s="9"/>
      <c r="E9" s="9"/>
      <c r="F9" s="9"/>
      <c r="G9" s="9"/>
      <c r="H9" s="9"/>
    </row>
    <row r="10" customFormat="false" ht="25.5" hidden="false" customHeight="true" outlineLevel="0" collapsed="false">
      <c r="B10" s="10" t="s">
        <v>7</v>
      </c>
      <c r="C10" s="10" t="s">
        <v>8</v>
      </c>
      <c r="D10" s="10"/>
    </row>
    <row r="11" customFormat="false" ht="15" hidden="false" customHeight="true" outlineLevel="0" collapsed="false">
      <c r="B11" s="11" t="s">
        <v>9</v>
      </c>
      <c r="C11" s="12" t="n">
        <v>0.3</v>
      </c>
    </row>
    <row r="12" customFormat="false" ht="15" hidden="false" customHeight="true" outlineLevel="0" collapsed="false">
      <c r="B12" s="11" t="s">
        <v>10</v>
      </c>
      <c r="C12" s="12" t="n">
        <v>0.15</v>
      </c>
    </row>
    <row r="13" customFormat="false" ht="15" hidden="false" customHeight="true" outlineLevel="0" collapsed="false">
      <c r="B13" s="11" t="s">
        <v>11</v>
      </c>
      <c r="C13" s="12" t="n">
        <v>0.1</v>
      </c>
    </row>
    <row r="14" customFormat="false" ht="15" hidden="false" customHeight="true" outlineLevel="0" collapsed="false">
      <c r="B14" s="11" t="s">
        <v>12</v>
      </c>
      <c r="C14" s="12" t="n">
        <v>0.15</v>
      </c>
    </row>
    <row r="15" customFormat="false" ht="15" hidden="false" customHeight="true" outlineLevel="0" collapsed="false">
      <c r="B15" s="11" t="s">
        <v>13</v>
      </c>
      <c r="C15" s="12" t="n">
        <v>0.05</v>
      </c>
    </row>
    <row r="16" customFormat="false" ht="15" hidden="false" customHeight="true" outlineLevel="0" collapsed="false">
      <c r="B16" s="11" t="s">
        <v>14</v>
      </c>
      <c r="C16" s="12" t="n">
        <v>0.05</v>
      </c>
    </row>
    <row r="17" customFormat="false" ht="15" hidden="false" customHeight="true" outlineLevel="0" collapsed="false">
      <c r="B17" s="11" t="s">
        <v>15</v>
      </c>
      <c r="C17" s="12" t="n">
        <v>0.05</v>
      </c>
    </row>
    <row r="18" customFormat="false" ht="15" hidden="false" customHeight="true" outlineLevel="0" collapsed="false">
      <c r="B18" s="11" t="s">
        <v>16</v>
      </c>
      <c r="C18" s="12" t="n">
        <v>0.1</v>
      </c>
    </row>
    <row r="19" customFormat="false" ht="15" hidden="false" customHeight="true" outlineLevel="0" collapsed="false">
      <c r="B19" s="11" t="s">
        <v>17</v>
      </c>
      <c r="C19" s="12" t="n">
        <v>0.05</v>
      </c>
    </row>
    <row r="20" customFormat="false" ht="15" hidden="false" customHeight="true" outlineLevel="0" collapsed="false">
      <c r="B20" s="13" t="s">
        <v>18</v>
      </c>
      <c r="C20" s="14" t="n">
        <f aca="false">SUM(C11:C19)</f>
        <v>1</v>
      </c>
      <c r="D20" s="6" t="str">
        <f aca="false">IF(ROUND(C20,4)=1,"✔ Suman 100%",IF(C20&gt;1,"⚠ Te pasaste del 100%","⚠ Te falta asignar"))</f>
        <v>✔ Suman 100%</v>
      </c>
    </row>
    <row r="22" customFormat="false" ht="21.75" hidden="false" customHeight="true" outlineLevel="0" collapsed="false">
      <c r="B22" s="5" t="s">
        <v>19</v>
      </c>
      <c r="C22" s="3"/>
      <c r="D22" s="3"/>
      <c r="E22" s="3"/>
      <c r="F22" s="3"/>
      <c r="G22" s="3"/>
      <c r="H22" s="3"/>
    </row>
    <row r="23" customFormat="false" ht="15" hidden="false" customHeight="true" outlineLevel="0" collapsed="false">
      <c r="B23" s="15" t="s">
        <v>20</v>
      </c>
      <c r="C23" s="16" t="s">
        <v>21</v>
      </c>
    </row>
    <row r="24" customFormat="false" ht="15" hidden="false" customHeight="true" outlineLevel="0" collapsed="false">
      <c r="B24" s="17" t="s">
        <v>22</v>
      </c>
      <c r="C24" s="16" t="s">
        <v>23</v>
      </c>
    </row>
    <row r="25" customFormat="false" ht="15" hidden="false" customHeight="true" outlineLevel="0" collapsed="false">
      <c r="B25" s="18" t="s">
        <v>24</v>
      </c>
      <c r="C25" s="16" t="s">
        <v>25</v>
      </c>
    </row>
    <row r="26" customFormat="false" ht="15" hidden="false" customHeight="true" outlineLevel="0" collapsed="false">
      <c r="B26" s="18" t="s">
        <v>26</v>
      </c>
      <c r="C26" s="16" t="s">
        <v>27</v>
      </c>
    </row>
    <row r="28" customFormat="false" ht="15" hidden="false" customHeight="true" outlineLevel="0" collapsed="false">
      <c r="B28" s="19" t="s">
        <v>28</v>
      </c>
    </row>
    <row r="30" customFormat="false" ht="15" hidden="false" customHeight="true" outlineLevel="0" collapsed="false">
      <c r="B30" s="20" t="s">
        <v>29</v>
      </c>
    </row>
  </sheetData>
  <dataValidations count="1">
    <dataValidation allowBlank="false" errorStyle="stop" operator="between" showDropDown="false" showErrorMessage="false" showInputMessage="false" sqref="C6" type="list">
      <formula1>"Mensual,Quincenal"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97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98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99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100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101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4" topLeftCell="C15" activePane="bottomRight" state="frozen"/>
      <selection pane="topLeft" activeCell="A1" activeCellId="0" sqref="A1"/>
      <selection pane="topRight" activeCell="C1" activeCellId="0" sqref="C1"/>
      <selection pane="bottomLeft" activeCell="A15" activeCellId="0" sqref="A1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0"/>
    <col collapsed="false" customWidth="true" hidden="false" outlineLevel="0" max="5" min="3" style="1" width="15"/>
    <col collapsed="false" customWidth="true" hidden="false" outlineLevel="0" max="6" min="6" style="1" width="11"/>
    <col collapsed="false" customWidth="true" hidden="false" outlineLevel="0" max="7" min="7" style="1" width="15"/>
    <col collapsed="false" customWidth="true" hidden="false" outlineLevel="0" max="9" min="8" style="1" width="13"/>
    <col collapsed="false" customWidth="true" hidden="false" outlineLevel="0" max="10" min="10" style="1" width="9"/>
    <col collapsed="false" customWidth="true" hidden="false" outlineLevel="0" max="14" min="11" style="1" width="11"/>
    <col collapsed="false" customWidth="true" hidden="false" outlineLevel="0" max="15" min="15" style="1" width="14"/>
  </cols>
  <sheetData>
    <row r="2" customFormat="false" ht="33.75" hidden="false" customHeight="true" outlineLevel="0" collapsed="false">
      <c r="B2" s="2" t="s">
        <v>102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true" outlineLevel="0" collapsed="false">
      <c r="B3" s="4" t="s">
        <v>103</v>
      </c>
    </row>
    <row r="5" customFormat="false" ht="21.75" hidden="false" customHeight="true" outlineLevel="0" collapsed="false">
      <c r="B5" s="8" t="s">
        <v>104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customFormat="false" ht="15" hidden="false" customHeight="true" outlineLevel="0" collapsed="false">
      <c r="B6" s="18" t="s">
        <v>105</v>
      </c>
      <c r="C6" s="49" t="n">
        <f aca="false">COUNTIF(C15:C26,"&gt;0")</f>
        <v>1</v>
      </c>
    </row>
    <row r="7" customFormat="false" ht="15" hidden="false" customHeight="true" outlineLevel="0" collapsed="false">
      <c r="B7" s="18" t="s">
        <v>106</v>
      </c>
      <c r="C7" s="50" t="n">
        <f aca="false">SUM(E15:E26)</f>
        <v>0</v>
      </c>
    </row>
    <row r="8" customFormat="false" ht="15" hidden="false" customHeight="true" outlineLevel="0" collapsed="false">
      <c r="B8" s="18" t="s">
        <v>107</v>
      </c>
      <c r="C8" s="50" t="n">
        <f aca="false">SUM(G15:G26)</f>
        <v>4500</v>
      </c>
    </row>
    <row r="9" customFormat="false" ht="15" hidden="false" customHeight="true" outlineLevel="0" collapsed="false">
      <c r="B9" s="18" t="s">
        <v>108</v>
      </c>
      <c r="C9" s="51" t="n">
        <f aca="false">IFERROR(SUM(E15:E26)/SUM(C15:C26),0)</f>
        <v>0</v>
      </c>
    </row>
    <row r="10" customFormat="false" ht="15" hidden="false" customHeight="true" outlineLevel="0" collapsed="false">
      <c r="B10" s="18" t="s">
        <v>109</v>
      </c>
      <c r="C10" s="49" t="n">
        <f aca="false">IFERROR(INDEX($J$15:$J$26,COUNTIF($C$15:$C$26,"&gt;0")),0)</f>
        <v>0</v>
      </c>
    </row>
    <row r="11" customFormat="false" ht="15" hidden="false" customHeight="true" outlineLevel="0" collapsed="false">
      <c r="B11" s="18" t="s">
        <v>110</v>
      </c>
      <c r="C11" s="49" t="n">
        <f aca="false">MAX(J15:J26)</f>
        <v>0</v>
      </c>
    </row>
    <row r="13" customFormat="false" ht="21.75" hidden="false" customHeight="true" outlineLevel="0" collapsed="false">
      <c r="B13" s="5" t="s">
        <v>111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0" hidden="false" customHeight="true" outlineLevel="0" collapsed="false">
      <c r="B14" s="52" t="s">
        <v>112</v>
      </c>
      <c r="C14" s="52" t="s">
        <v>113</v>
      </c>
      <c r="D14" s="52" t="s">
        <v>114</v>
      </c>
      <c r="E14" s="52" t="s">
        <v>115</v>
      </c>
      <c r="F14" s="52" t="s">
        <v>116</v>
      </c>
      <c r="G14" s="52" t="s">
        <v>117</v>
      </c>
      <c r="H14" s="52" t="s">
        <v>118</v>
      </c>
      <c r="I14" s="52" t="s">
        <v>119</v>
      </c>
      <c r="J14" s="53" t="s">
        <v>120</v>
      </c>
    </row>
    <row r="15" customFormat="false" ht="15" hidden="false" customHeight="true" outlineLevel="0" collapsed="false">
      <c r="B15" s="18" t="s">
        <v>121</v>
      </c>
      <c r="C15" s="40" t="n">
        <f aca="false">ENERO!$C$69</f>
        <v>50000</v>
      </c>
      <c r="D15" s="40" t="n">
        <f aca="false">ENERO!$C$70</f>
        <v>25500</v>
      </c>
      <c r="E15" s="40" t="n">
        <f aca="false">ENERO!$C$71</f>
        <v>0</v>
      </c>
      <c r="F15" s="39" t="n">
        <f aca="false">ENERO!$C$72</f>
        <v>0</v>
      </c>
      <c r="G15" s="40" t="n">
        <f aca="false">ENERO!$C$73</f>
        <v>4500</v>
      </c>
      <c r="H15" s="54" t="n">
        <f aca="false">ENERO!$C$74</f>
        <v>6</v>
      </c>
      <c r="I15" s="41" t="str">
        <f aca="false">ENERO!$C$75</f>
        <v>No</v>
      </c>
      <c r="J15" s="55" t="n">
        <f aca="false">IF(C15=0,"",IF(I15="Sí",1,0))</f>
        <v>0</v>
      </c>
    </row>
    <row r="16" customFormat="false" ht="15" hidden="false" customHeight="true" outlineLevel="0" collapsed="false">
      <c r="B16" s="18" t="s">
        <v>122</v>
      </c>
      <c r="C16" s="40" t="n">
        <f aca="false">FEBRERO!$C$69</f>
        <v>0</v>
      </c>
      <c r="D16" s="40" t="n">
        <f aca="false">FEBRERO!$C$70</f>
        <v>0</v>
      </c>
      <c r="E16" s="40" t="n">
        <f aca="false">FEBRERO!$C$71</f>
        <v>0</v>
      </c>
      <c r="F16" s="39" t="n">
        <f aca="false">FEBRERO!$C$72</f>
        <v>0</v>
      </c>
      <c r="G16" s="40" t="n">
        <f aca="false">FEBRERO!$C$73</f>
        <v>0</v>
      </c>
      <c r="H16" s="54" t="n">
        <f aca="false">FEBRERO!$C$74</f>
        <v>0</v>
      </c>
      <c r="I16" s="41" t="str">
        <f aca="false">FEBRERO!$C$75</f>
        <v/>
      </c>
      <c r="J16" s="55" t="str">
        <f aca="false">IF(C16=0,"",IF(I16="Sí",IF(J15="",1,J15+1),0))</f>
        <v/>
      </c>
    </row>
    <row r="17" customFormat="false" ht="15" hidden="false" customHeight="true" outlineLevel="0" collapsed="false">
      <c r="B17" s="18" t="s">
        <v>123</v>
      </c>
      <c r="C17" s="40" t="n">
        <f aca="false">MARZO!$C$69</f>
        <v>0</v>
      </c>
      <c r="D17" s="40" t="n">
        <f aca="false">MARZO!$C$70</f>
        <v>0</v>
      </c>
      <c r="E17" s="40" t="n">
        <f aca="false">MARZO!$C$71</f>
        <v>0</v>
      </c>
      <c r="F17" s="39" t="n">
        <f aca="false">MARZO!$C$72</f>
        <v>0</v>
      </c>
      <c r="G17" s="40" t="n">
        <f aca="false">MARZO!$C$73</f>
        <v>0</v>
      </c>
      <c r="H17" s="54" t="n">
        <f aca="false">MARZO!$C$74</f>
        <v>0</v>
      </c>
      <c r="I17" s="41" t="str">
        <f aca="false">MARZO!$C$75</f>
        <v/>
      </c>
      <c r="J17" s="55" t="str">
        <f aca="false">IF(C17=0,"",IF(I17="Sí",IF(J16="",1,J16+1),0))</f>
        <v/>
      </c>
    </row>
    <row r="18" customFormat="false" ht="15" hidden="false" customHeight="true" outlineLevel="0" collapsed="false">
      <c r="B18" s="18" t="s">
        <v>124</v>
      </c>
      <c r="C18" s="40" t="n">
        <f aca="false">ABRIL!$C$69</f>
        <v>0</v>
      </c>
      <c r="D18" s="40" t="n">
        <f aca="false">ABRIL!$C$70</f>
        <v>0</v>
      </c>
      <c r="E18" s="40" t="n">
        <f aca="false">ABRIL!$C$71</f>
        <v>0</v>
      </c>
      <c r="F18" s="39" t="n">
        <f aca="false">ABRIL!$C$72</f>
        <v>0</v>
      </c>
      <c r="G18" s="40" t="n">
        <f aca="false">ABRIL!$C$73</f>
        <v>0</v>
      </c>
      <c r="H18" s="54" t="n">
        <f aca="false">ABRIL!$C$74</f>
        <v>0</v>
      </c>
      <c r="I18" s="41" t="str">
        <f aca="false">ABRIL!$C$75</f>
        <v/>
      </c>
      <c r="J18" s="55" t="str">
        <f aca="false">IF(C18=0,"",IF(I18="Sí",IF(J17="",1,J17+1),0))</f>
        <v/>
      </c>
    </row>
    <row r="19" customFormat="false" ht="15" hidden="false" customHeight="true" outlineLevel="0" collapsed="false">
      <c r="B19" s="18" t="s">
        <v>125</v>
      </c>
      <c r="C19" s="40" t="n">
        <f aca="false">MAYO!$C$69</f>
        <v>0</v>
      </c>
      <c r="D19" s="40" t="n">
        <f aca="false">MAYO!$C$70</f>
        <v>0</v>
      </c>
      <c r="E19" s="40" t="n">
        <f aca="false">MAYO!$C$71</f>
        <v>0</v>
      </c>
      <c r="F19" s="39" t="n">
        <f aca="false">MAYO!$C$72</f>
        <v>0</v>
      </c>
      <c r="G19" s="40" t="n">
        <f aca="false">MAYO!$C$73</f>
        <v>0</v>
      </c>
      <c r="H19" s="54" t="n">
        <f aca="false">MAYO!$C$74</f>
        <v>0</v>
      </c>
      <c r="I19" s="41" t="str">
        <f aca="false">MAYO!$C$75</f>
        <v/>
      </c>
      <c r="J19" s="55" t="str">
        <f aca="false">IF(C19=0,"",IF(I19="Sí",IF(J18="",1,J18+1),0))</f>
        <v/>
      </c>
    </row>
    <row r="20" customFormat="false" ht="15" hidden="false" customHeight="true" outlineLevel="0" collapsed="false">
      <c r="B20" s="18" t="s">
        <v>126</v>
      </c>
      <c r="C20" s="40" t="n">
        <f aca="false">JUNIO!$C$69</f>
        <v>0</v>
      </c>
      <c r="D20" s="40" t="n">
        <f aca="false">JUNIO!$C$70</f>
        <v>0</v>
      </c>
      <c r="E20" s="40" t="n">
        <f aca="false">JUNIO!$C$71</f>
        <v>0</v>
      </c>
      <c r="F20" s="39" t="n">
        <f aca="false">JUNIO!$C$72</f>
        <v>0</v>
      </c>
      <c r="G20" s="40" t="n">
        <f aca="false">JUNIO!$C$73</f>
        <v>0</v>
      </c>
      <c r="H20" s="54" t="n">
        <f aca="false">JUNIO!$C$74</f>
        <v>0</v>
      </c>
      <c r="I20" s="41" t="str">
        <f aca="false">JUNIO!$C$75</f>
        <v/>
      </c>
      <c r="J20" s="55" t="str">
        <f aca="false">IF(C20=0,"",IF(I20="Sí",IF(J19="",1,J19+1),0))</f>
        <v/>
      </c>
    </row>
    <row r="21" customFormat="false" ht="15" hidden="false" customHeight="true" outlineLevel="0" collapsed="false">
      <c r="B21" s="18" t="s">
        <v>127</v>
      </c>
      <c r="C21" s="40" t="n">
        <f aca="false">JULIO!$C$69</f>
        <v>0</v>
      </c>
      <c r="D21" s="40" t="n">
        <f aca="false">JULIO!$C$70</f>
        <v>0</v>
      </c>
      <c r="E21" s="40" t="n">
        <f aca="false">JULIO!$C$71</f>
        <v>0</v>
      </c>
      <c r="F21" s="39" t="n">
        <f aca="false">JULIO!$C$72</f>
        <v>0</v>
      </c>
      <c r="G21" s="40" t="n">
        <f aca="false">JULIO!$C$73</f>
        <v>0</v>
      </c>
      <c r="H21" s="54" t="n">
        <f aca="false">JULIO!$C$74</f>
        <v>0</v>
      </c>
      <c r="I21" s="41" t="str">
        <f aca="false">JULIO!$C$75</f>
        <v/>
      </c>
      <c r="J21" s="55" t="str">
        <f aca="false">IF(C21=0,"",IF(I21="Sí",IF(J20="",1,J20+1),0))</f>
        <v/>
      </c>
    </row>
    <row r="22" customFormat="false" ht="15" hidden="false" customHeight="true" outlineLevel="0" collapsed="false">
      <c r="B22" s="18" t="s">
        <v>128</v>
      </c>
      <c r="C22" s="40" t="n">
        <f aca="false">AGOSTO!$C$69</f>
        <v>0</v>
      </c>
      <c r="D22" s="40" t="n">
        <f aca="false">AGOSTO!$C$70</f>
        <v>0</v>
      </c>
      <c r="E22" s="40" t="n">
        <f aca="false">AGOSTO!$C$71</f>
        <v>0</v>
      </c>
      <c r="F22" s="39" t="n">
        <f aca="false">AGOSTO!$C$72</f>
        <v>0</v>
      </c>
      <c r="G22" s="40" t="n">
        <f aca="false">AGOSTO!$C$73</f>
        <v>0</v>
      </c>
      <c r="H22" s="54" t="n">
        <f aca="false">AGOSTO!$C$74</f>
        <v>0</v>
      </c>
      <c r="I22" s="41" t="str">
        <f aca="false">AGOSTO!$C$75</f>
        <v/>
      </c>
      <c r="J22" s="55" t="str">
        <f aca="false">IF(C22=0,"",IF(I22="Sí",IF(J21="",1,J21+1),0))</f>
        <v/>
      </c>
    </row>
    <row r="23" customFormat="false" ht="15" hidden="false" customHeight="true" outlineLevel="0" collapsed="false">
      <c r="B23" s="18" t="s">
        <v>129</v>
      </c>
      <c r="C23" s="40" t="n">
        <f aca="false">SEPTIEMBRE!$C$69</f>
        <v>0</v>
      </c>
      <c r="D23" s="40" t="n">
        <f aca="false">SEPTIEMBRE!$C$70</f>
        <v>0</v>
      </c>
      <c r="E23" s="40" t="n">
        <f aca="false">SEPTIEMBRE!$C$71</f>
        <v>0</v>
      </c>
      <c r="F23" s="39" t="n">
        <f aca="false">SEPTIEMBRE!$C$72</f>
        <v>0</v>
      </c>
      <c r="G23" s="40" t="n">
        <f aca="false">SEPTIEMBRE!$C$73</f>
        <v>0</v>
      </c>
      <c r="H23" s="54" t="n">
        <f aca="false">SEPTIEMBRE!$C$74</f>
        <v>0</v>
      </c>
      <c r="I23" s="41" t="str">
        <f aca="false">SEPTIEMBRE!$C$75</f>
        <v/>
      </c>
      <c r="J23" s="55" t="str">
        <f aca="false">IF(C23=0,"",IF(I23="Sí",IF(J22="",1,J22+1),0))</f>
        <v/>
      </c>
    </row>
    <row r="24" customFormat="false" ht="15" hidden="false" customHeight="true" outlineLevel="0" collapsed="false">
      <c r="B24" s="18" t="s">
        <v>130</v>
      </c>
      <c r="C24" s="40" t="n">
        <f aca="false">OCTUBRE!$C$69</f>
        <v>0</v>
      </c>
      <c r="D24" s="40" t="n">
        <f aca="false">OCTUBRE!$C$70</f>
        <v>0</v>
      </c>
      <c r="E24" s="40" t="n">
        <f aca="false">OCTUBRE!$C$71</f>
        <v>0</v>
      </c>
      <c r="F24" s="39" t="n">
        <f aca="false">OCTUBRE!$C$72</f>
        <v>0</v>
      </c>
      <c r="G24" s="40" t="n">
        <f aca="false">OCTUBRE!$C$73</f>
        <v>0</v>
      </c>
      <c r="H24" s="54" t="n">
        <f aca="false">OCTUBRE!$C$74</f>
        <v>0</v>
      </c>
      <c r="I24" s="41" t="str">
        <f aca="false">OCTUBRE!$C$75</f>
        <v/>
      </c>
      <c r="J24" s="55" t="str">
        <f aca="false">IF(C24=0,"",IF(I24="Sí",IF(J23="",1,J23+1),0))</f>
        <v/>
      </c>
    </row>
    <row r="25" customFormat="false" ht="15" hidden="false" customHeight="true" outlineLevel="0" collapsed="false">
      <c r="B25" s="18" t="s">
        <v>131</v>
      </c>
      <c r="C25" s="40" t="n">
        <f aca="false">NOVIEMBRE!$C$69</f>
        <v>0</v>
      </c>
      <c r="D25" s="40" t="n">
        <f aca="false">NOVIEMBRE!$C$70</f>
        <v>0</v>
      </c>
      <c r="E25" s="40" t="n">
        <f aca="false">NOVIEMBRE!$C$71</f>
        <v>0</v>
      </c>
      <c r="F25" s="39" t="n">
        <f aca="false">NOVIEMBRE!$C$72</f>
        <v>0</v>
      </c>
      <c r="G25" s="40" t="n">
        <f aca="false">NOVIEMBRE!$C$73</f>
        <v>0</v>
      </c>
      <c r="H25" s="54" t="n">
        <f aca="false">NOVIEMBRE!$C$74</f>
        <v>0</v>
      </c>
      <c r="I25" s="41" t="str">
        <f aca="false">NOVIEMBRE!$C$75</f>
        <v/>
      </c>
      <c r="J25" s="55" t="str">
        <f aca="false">IF(C25=0,"",IF(I25="Sí",IF(J24="",1,J24+1),0))</f>
        <v/>
      </c>
    </row>
    <row r="26" customFormat="false" ht="15" hidden="false" customHeight="true" outlineLevel="0" collapsed="false">
      <c r="B26" s="18" t="s">
        <v>132</v>
      </c>
      <c r="C26" s="40" t="n">
        <f aca="false">DICIEMBRE!$C$69</f>
        <v>0</v>
      </c>
      <c r="D26" s="40" t="n">
        <f aca="false">DICIEMBRE!$C$70</f>
        <v>0</v>
      </c>
      <c r="E26" s="40" t="n">
        <f aca="false">DICIEMBRE!$C$71</f>
        <v>0</v>
      </c>
      <c r="F26" s="39" t="n">
        <f aca="false">DICIEMBRE!$C$72</f>
        <v>0</v>
      </c>
      <c r="G26" s="40" t="n">
        <f aca="false">DICIEMBRE!$C$73</f>
        <v>0</v>
      </c>
      <c r="H26" s="54" t="n">
        <f aca="false">DICIEMBRE!$C$74</f>
        <v>0</v>
      </c>
      <c r="I26" s="41" t="str">
        <f aca="false">DICIEMBRE!$C$75</f>
        <v/>
      </c>
      <c r="J26" s="55" t="str">
        <f aca="false">IF(C26=0,"",IF(I26="Sí",IF(J25="",1,J25+1),0))</f>
        <v/>
      </c>
    </row>
    <row r="27" customFormat="false" ht="15" hidden="false" customHeight="true" outlineLevel="0" collapsed="false">
      <c r="B27" s="35" t="s">
        <v>133</v>
      </c>
      <c r="C27" s="36" t="n">
        <f aca="false">SUM(C15:C26)</f>
        <v>50000</v>
      </c>
      <c r="D27" s="36" t="n">
        <f aca="false">SUM(D15:D26)</f>
        <v>25500</v>
      </c>
      <c r="E27" s="36" t="n">
        <f aca="false">SUM(E15:E26)</f>
        <v>0</v>
      </c>
      <c r="F27" s="56" t="n">
        <f aca="false">IFERROR(SUM(E15:E26)/SUM(C15:C26),0)</f>
        <v>0</v>
      </c>
      <c r="G27" s="36" t="n">
        <f aca="false">SUM(G15:G26)</f>
        <v>4500</v>
      </c>
      <c r="H27" s="35"/>
      <c r="I27" s="35"/>
      <c r="J27" s="35"/>
    </row>
    <row r="30" customFormat="false" ht="21.75" hidden="false" customHeight="true" outlineLevel="0" collapsed="false">
      <c r="B30" s="22" t="s">
        <v>134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customFormat="false" ht="27.75" hidden="false" customHeight="true" outlineLevel="0" collapsed="false">
      <c r="B31" s="57" t="s">
        <v>7</v>
      </c>
      <c r="C31" s="58" t="s">
        <v>135</v>
      </c>
      <c r="D31" s="58" t="s">
        <v>136</v>
      </c>
      <c r="E31" s="58" t="s">
        <v>137</v>
      </c>
      <c r="F31" s="58" t="s">
        <v>138</v>
      </c>
      <c r="G31" s="58" t="s">
        <v>139</v>
      </c>
      <c r="H31" s="58" t="s">
        <v>140</v>
      </c>
      <c r="I31" s="58" t="s">
        <v>141</v>
      </c>
      <c r="J31" s="58" t="s">
        <v>142</v>
      </c>
      <c r="K31" s="58" t="s">
        <v>143</v>
      </c>
      <c r="L31" s="58" t="s">
        <v>144</v>
      </c>
      <c r="M31" s="58" t="s">
        <v>145</v>
      </c>
      <c r="N31" s="58" t="s">
        <v>146</v>
      </c>
      <c r="O31" s="59" t="s">
        <v>147</v>
      </c>
    </row>
    <row r="32" customFormat="false" ht="15" hidden="false" customHeight="true" outlineLevel="0" collapsed="false">
      <c r="B32" s="60" t="s">
        <v>9</v>
      </c>
      <c r="C32" s="61" t="str">
        <f aca="false">ENERO!$H$57</f>
        <v>Se pasó</v>
      </c>
      <c r="D32" s="61" t="str">
        <f aca="false">FEBRERO!$H$57</f>
        <v>—</v>
      </c>
      <c r="E32" s="61" t="str">
        <f aca="false">MARZO!$H$57</f>
        <v>—</v>
      </c>
      <c r="F32" s="61" t="str">
        <f aca="false">ABRIL!$H$57</f>
        <v>—</v>
      </c>
      <c r="G32" s="61" t="str">
        <f aca="false">MAYO!$H$57</f>
        <v>—</v>
      </c>
      <c r="H32" s="61" t="str">
        <f aca="false">JUNIO!$H$57</f>
        <v>—</v>
      </c>
      <c r="I32" s="61" t="str">
        <f aca="false">JULIO!$H$57</f>
        <v>—</v>
      </c>
      <c r="J32" s="61" t="str">
        <f aca="false">AGOSTO!$H$57</f>
        <v>—</v>
      </c>
      <c r="K32" s="61" t="str">
        <f aca="false">SEPTIEMBRE!$H$57</f>
        <v>—</v>
      </c>
      <c r="L32" s="61" t="str">
        <f aca="false">OCTUBRE!$H$57</f>
        <v>—</v>
      </c>
      <c r="M32" s="61" t="str">
        <f aca="false">NOVIEMBRE!$H$57</f>
        <v>—</v>
      </c>
      <c r="N32" s="61" t="str">
        <f aca="false">DICIEMBRE!$H$57</f>
        <v>—</v>
      </c>
      <c r="O32" s="62" t="n">
        <f aca="false">COUNTIF(C32:N32,"Dentro")</f>
        <v>0</v>
      </c>
    </row>
    <row r="33" customFormat="false" ht="15" hidden="false" customHeight="true" outlineLevel="0" collapsed="false">
      <c r="B33" s="60" t="s">
        <v>10</v>
      </c>
      <c r="C33" s="61" t="str">
        <f aca="false">ENERO!$H$58</f>
        <v>Dentro</v>
      </c>
      <c r="D33" s="61" t="str">
        <f aca="false">FEBRERO!$H$58</f>
        <v>—</v>
      </c>
      <c r="E33" s="61" t="str">
        <f aca="false">MARZO!$H$58</f>
        <v>—</v>
      </c>
      <c r="F33" s="61" t="str">
        <f aca="false">ABRIL!$H$58</f>
        <v>—</v>
      </c>
      <c r="G33" s="61" t="str">
        <f aca="false">MAYO!$H$58</f>
        <v>—</v>
      </c>
      <c r="H33" s="61" t="str">
        <f aca="false">JUNIO!$H$58</f>
        <v>—</v>
      </c>
      <c r="I33" s="61" t="str">
        <f aca="false">JULIO!$H$58</f>
        <v>—</v>
      </c>
      <c r="J33" s="61" t="str">
        <f aca="false">AGOSTO!$H$58</f>
        <v>—</v>
      </c>
      <c r="K33" s="61" t="str">
        <f aca="false">SEPTIEMBRE!$H$58</f>
        <v>—</v>
      </c>
      <c r="L33" s="61" t="str">
        <f aca="false">OCTUBRE!$H$58</f>
        <v>—</v>
      </c>
      <c r="M33" s="61" t="str">
        <f aca="false">NOVIEMBRE!$H$58</f>
        <v>—</v>
      </c>
      <c r="N33" s="61" t="str">
        <f aca="false">DICIEMBRE!$H$58</f>
        <v>—</v>
      </c>
      <c r="O33" s="62" t="n">
        <f aca="false">COUNTIF(C33:N33,"Dentro")</f>
        <v>1</v>
      </c>
    </row>
    <row r="34" customFormat="false" ht="15" hidden="false" customHeight="true" outlineLevel="0" collapsed="false">
      <c r="B34" s="60" t="s">
        <v>11</v>
      </c>
      <c r="C34" s="61" t="str">
        <f aca="false">ENERO!$H$59</f>
        <v>Dentro</v>
      </c>
      <c r="D34" s="61" t="str">
        <f aca="false">FEBRERO!$H$59</f>
        <v>—</v>
      </c>
      <c r="E34" s="61" t="str">
        <f aca="false">MARZO!$H$59</f>
        <v>—</v>
      </c>
      <c r="F34" s="61" t="str">
        <f aca="false">ABRIL!$H$59</f>
        <v>—</v>
      </c>
      <c r="G34" s="61" t="str">
        <f aca="false">MAYO!$H$59</f>
        <v>—</v>
      </c>
      <c r="H34" s="61" t="str">
        <f aca="false">JUNIO!$H$59</f>
        <v>—</v>
      </c>
      <c r="I34" s="61" t="str">
        <f aca="false">JULIO!$H$59</f>
        <v>—</v>
      </c>
      <c r="J34" s="61" t="str">
        <f aca="false">AGOSTO!$H$59</f>
        <v>—</v>
      </c>
      <c r="K34" s="61" t="str">
        <f aca="false">SEPTIEMBRE!$H$59</f>
        <v>—</v>
      </c>
      <c r="L34" s="61" t="str">
        <f aca="false">OCTUBRE!$H$59</f>
        <v>—</v>
      </c>
      <c r="M34" s="61" t="str">
        <f aca="false">NOVIEMBRE!$H$59</f>
        <v>—</v>
      </c>
      <c r="N34" s="61" t="str">
        <f aca="false">DICIEMBRE!$H$59</f>
        <v>—</v>
      </c>
      <c r="O34" s="62" t="n">
        <f aca="false">COUNTIF(C34:N34,"Dentro")</f>
        <v>1</v>
      </c>
    </row>
    <row r="35" customFormat="false" ht="15" hidden="false" customHeight="true" outlineLevel="0" collapsed="false">
      <c r="B35" s="60" t="s">
        <v>12</v>
      </c>
      <c r="C35" s="61" t="str">
        <f aca="false">ENERO!$H$60</f>
        <v>Dentro</v>
      </c>
      <c r="D35" s="61" t="str">
        <f aca="false">FEBRERO!$H$60</f>
        <v>—</v>
      </c>
      <c r="E35" s="61" t="str">
        <f aca="false">MARZO!$H$60</f>
        <v>—</v>
      </c>
      <c r="F35" s="61" t="str">
        <f aca="false">ABRIL!$H$60</f>
        <v>—</v>
      </c>
      <c r="G35" s="61" t="str">
        <f aca="false">MAYO!$H$60</f>
        <v>—</v>
      </c>
      <c r="H35" s="61" t="str">
        <f aca="false">JUNIO!$H$60</f>
        <v>—</v>
      </c>
      <c r="I35" s="61" t="str">
        <f aca="false">JULIO!$H$60</f>
        <v>—</v>
      </c>
      <c r="J35" s="61" t="str">
        <f aca="false">AGOSTO!$H$60</f>
        <v>—</v>
      </c>
      <c r="K35" s="61" t="str">
        <f aca="false">SEPTIEMBRE!$H$60</f>
        <v>—</v>
      </c>
      <c r="L35" s="61" t="str">
        <f aca="false">OCTUBRE!$H$60</f>
        <v>—</v>
      </c>
      <c r="M35" s="61" t="str">
        <f aca="false">NOVIEMBRE!$H$60</f>
        <v>—</v>
      </c>
      <c r="N35" s="61" t="str">
        <f aca="false">DICIEMBRE!$H$60</f>
        <v>—</v>
      </c>
      <c r="O35" s="62" t="n">
        <f aca="false">COUNTIF(C35:N35,"Dentro")</f>
        <v>1</v>
      </c>
    </row>
    <row r="36" customFormat="false" ht="15" hidden="false" customHeight="true" outlineLevel="0" collapsed="false">
      <c r="B36" s="60" t="s">
        <v>13</v>
      </c>
      <c r="C36" s="61" t="str">
        <f aca="false">ENERO!$H$61</f>
        <v>Dentro</v>
      </c>
      <c r="D36" s="61" t="str">
        <f aca="false">FEBRERO!$H$61</f>
        <v>—</v>
      </c>
      <c r="E36" s="61" t="str">
        <f aca="false">MARZO!$H$61</f>
        <v>—</v>
      </c>
      <c r="F36" s="61" t="str">
        <f aca="false">ABRIL!$H$61</f>
        <v>—</v>
      </c>
      <c r="G36" s="61" t="str">
        <f aca="false">MAYO!$H$61</f>
        <v>—</v>
      </c>
      <c r="H36" s="61" t="str">
        <f aca="false">JUNIO!$H$61</f>
        <v>—</v>
      </c>
      <c r="I36" s="61" t="str">
        <f aca="false">JULIO!$H$61</f>
        <v>—</v>
      </c>
      <c r="J36" s="61" t="str">
        <f aca="false">AGOSTO!$H$61</f>
        <v>—</v>
      </c>
      <c r="K36" s="61" t="str">
        <f aca="false">SEPTIEMBRE!$H$61</f>
        <v>—</v>
      </c>
      <c r="L36" s="61" t="str">
        <f aca="false">OCTUBRE!$H$61</f>
        <v>—</v>
      </c>
      <c r="M36" s="61" t="str">
        <f aca="false">NOVIEMBRE!$H$61</f>
        <v>—</v>
      </c>
      <c r="N36" s="61" t="str">
        <f aca="false">DICIEMBRE!$H$61</f>
        <v>—</v>
      </c>
      <c r="O36" s="62" t="n">
        <f aca="false">COUNTIF(C36:N36,"Dentro")</f>
        <v>1</v>
      </c>
    </row>
    <row r="37" customFormat="false" ht="15" hidden="false" customHeight="true" outlineLevel="0" collapsed="false">
      <c r="B37" s="60" t="s">
        <v>14</v>
      </c>
      <c r="C37" s="61" t="str">
        <f aca="false">ENERO!$H$62</f>
        <v>Dentro</v>
      </c>
      <c r="D37" s="61" t="str">
        <f aca="false">FEBRERO!$H$62</f>
        <v>—</v>
      </c>
      <c r="E37" s="61" t="str">
        <f aca="false">MARZO!$H$62</f>
        <v>—</v>
      </c>
      <c r="F37" s="61" t="str">
        <f aca="false">ABRIL!$H$62</f>
        <v>—</v>
      </c>
      <c r="G37" s="61" t="str">
        <f aca="false">MAYO!$H$62</f>
        <v>—</v>
      </c>
      <c r="H37" s="61" t="str">
        <f aca="false">JUNIO!$H$62</f>
        <v>—</v>
      </c>
      <c r="I37" s="61" t="str">
        <f aca="false">JULIO!$H$62</f>
        <v>—</v>
      </c>
      <c r="J37" s="61" t="str">
        <f aca="false">AGOSTO!$H$62</f>
        <v>—</v>
      </c>
      <c r="K37" s="61" t="str">
        <f aca="false">SEPTIEMBRE!$H$62</f>
        <v>—</v>
      </c>
      <c r="L37" s="61" t="str">
        <f aca="false">OCTUBRE!$H$62</f>
        <v>—</v>
      </c>
      <c r="M37" s="61" t="str">
        <f aca="false">NOVIEMBRE!$H$62</f>
        <v>—</v>
      </c>
      <c r="N37" s="61" t="str">
        <f aca="false">DICIEMBRE!$H$62</f>
        <v>—</v>
      </c>
      <c r="O37" s="62" t="n">
        <f aca="false">COUNTIF(C37:N37,"Dentro")</f>
        <v>1</v>
      </c>
    </row>
    <row r="38" customFormat="false" ht="15" hidden="false" customHeight="true" outlineLevel="0" collapsed="false">
      <c r="B38" s="60" t="s">
        <v>15</v>
      </c>
      <c r="C38" s="61" t="str">
        <f aca="false">ENERO!$H$63</f>
        <v>Dentro</v>
      </c>
      <c r="D38" s="61" t="str">
        <f aca="false">FEBRERO!$H$63</f>
        <v>—</v>
      </c>
      <c r="E38" s="61" t="str">
        <f aca="false">MARZO!$H$63</f>
        <v>—</v>
      </c>
      <c r="F38" s="61" t="str">
        <f aca="false">ABRIL!$H$63</f>
        <v>—</v>
      </c>
      <c r="G38" s="61" t="str">
        <f aca="false">MAYO!$H$63</f>
        <v>—</v>
      </c>
      <c r="H38" s="61" t="str">
        <f aca="false">JUNIO!$H$63</f>
        <v>—</v>
      </c>
      <c r="I38" s="61" t="str">
        <f aca="false">JULIO!$H$63</f>
        <v>—</v>
      </c>
      <c r="J38" s="61" t="str">
        <f aca="false">AGOSTO!$H$63</f>
        <v>—</v>
      </c>
      <c r="K38" s="61" t="str">
        <f aca="false">SEPTIEMBRE!$H$63</f>
        <v>—</v>
      </c>
      <c r="L38" s="61" t="str">
        <f aca="false">OCTUBRE!$H$63</f>
        <v>—</v>
      </c>
      <c r="M38" s="61" t="str">
        <f aca="false">NOVIEMBRE!$H$63</f>
        <v>—</v>
      </c>
      <c r="N38" s="61" t="str">
        <f aca="false">DICIEMBRE!$H$63</f>
        <v>—</v>
      </c>
      <c r="O38" s="62" t="n">
        <f aca="false">COUNTIF(C38:N38,"Dentro")</f>
        <v>1</v>
      </c>
    </row>
    <row r="39" customFormat="false" ht="15" hidden="false" customHeight="true" outlineLevel="0" collapsed="false">
      <c r="B39" s="60" t="s">
        <v>16</v>
      </c>
      <c r="C39" s="61" t="str">
        <f aca="false">ENERO!$H$64</f>
        <v>Te falta</v>
      </c>
      <c r="D39" s="61" t="str">
        <f aca="false">FEBRERO!$H$64</f>
        <v>—</v>
      </c>
      <c r="E39" s="61" t="str">
        <f aca="false">MARZO!$H$64</f>
        <v>—</v>
      </c>
      <c r="F39" s="61" t="str">
        <f aca="false">ABRIL!$H$64</f>
        <v>—</v>
      </c>
      <c r="G39" s="61" t="str">
        <f aca="false">MAYO!$H$64</f>
        <v>—</v>
      </c>
      <c r="H39" s="61" t="str">
        <f aca="false">JUNIO!$H$64</f>
        <v>—</v>
      </c>
      <c r="I39" s="61" t="str">
        <f aca="false">JULIO!$H$64</f>
        <v>—</v>
      </c>
      <c r="J39" s="61" t="str">
        <f aca="false">AGOSTO!$H$64</f>
        <v>—</v>
      </c>
      <c r="K39" s="61" t="str">
        <f aca="false">SEPTIEMBRE!$H$64</f>
        <v>—</v>
      </c>
      <c r="L39" s="61" t="str">
        <f aca="false">OCTUBRE!$H$64</f>
        <v>—</v>
      </c>
      <c r="M39" s="61" t="str">
        <f aca="false">NOVIEMBRE!$H$64</f>
        <v>—</v>
      </c>
      <c r="N39" s="61" t="str">
        <f aca="false">DICIEMBRE!$H$64</f>
        <v>—</v>
      </c>
      <c r="O39" s="62" t="n">
        <f aca="false">COUNTIF(C39:N39,"Dentro")</f>
        <v>0</v>
      </c>
    </row>
    <row r="40" customFormat="false" ht="15" hidden="false" customHeight="true" outlineLevel="0" collapsed="false">
      <c r="B40" s="60" t="s">
        <v>17</v>
      </c>
      <c r="C40" s="61" t="str">
        <f aca="false">ENERO!$H$65</f>
        <v>Te falta</v>
      </c>
      <c r="D40" s="61" t="str">
        <f aca="false">FEBRERO!$H$65</f>
        <v>—</v>
      </c>
      <c r="E40" s="61" t="str">
        <f aca="false">MARZO!$H$65</f>
        <v>—</v>
      </c>
      <c r="F40" s="61" t="str">
        <f aca="false">ABRIL!$H$65</f>
        <v>—</v>
      </c>
      <c r="G40" s="61" t="str">
        <f aca="false">MAYO!$H$65</f>
        <v>—</v>
      </c>
      <c r="H40" s="61" t="str">
        <f aca="false">JUNIO!$H$65</f>
        <v>—</v>
      </c>
      <c r="I40" s="61" t="str">
        <f aca="false">JULIO!$H$65</f>
        <v>—</v>
      </c>
      <c r="J40" s="61" t="str">
        <f aca="false">AGOSTO!$H$65</f>
        <v>—</v>
      </c>
      <c r="K40" s="61" t="str">
        <f aca="false">SEPTIEMBRE!$H$65</f>
        <v>—</v>
      </c>
      <c r="L40" s="61" t="str">
        <f aca="false">OCTUBRE!$H$65</f>
        <v>—</v>
      </c>
      <c r="M40" s="61" t="str">
        <f aca="false">NOVIEMBRE!$H$65</f>
        <v>—</v>
      </c>
      <c r="N40" s="61" t="str">
        <f aca="false">DICIEMBRE!$H$65</f>
        <v>—</v>
      </c>
      <c r="O40" s="62" t="n">
        <f aca="false">COUNTIF(C40:N40,"Dentro")</f>
        <v>0</v>
      </c>
    </row>
    <row r="42" customFormat="false" ht="15" hidden="false" customHeight="true" outlineLevel="0" collapsed="false">
      <c r="B42" s="63" t="s">
        <v>148</v>
      </c>
    </row>
    <row r="44" customFormat="false" ht="15" hidden="false" customHeight="true" outlineLevel="0" collapsed="false">
      <c r="B44" s="20" t="s">
        <v>149</v>
      </c>
    </row>
  </sheetData>
  <conditionalFormatting sqref="I15:I26">
    <cfRule type="cellIs" priority="2" operator="equal" aboveAverage="0" equalAverage="0" bottom="0" percent="0" rank="0" text="" dxfId="0">
      <formula>"Sí"</formula>
    </cfRule>
    <cfRule type="cellIs" priority="3" operator="equal" aboveAverage="0" equalAverage="0" bottom="0" percent="0" rank="0" text="" dxfId="1">
      <formula>"No"</formula>
    </cfRule>
  </conditionalFormatting>
  <conditionalFormatting sqref="C32:N40">
    <cfRule type="cellIs" priority="4" operator="equal" aboveAverage="0" equalAverage="0" bottom="0" percent="0" rank="0" text="" dxfId="2">
      <formula>"Dentro"</formula>
    </cfRule>
    <cfRule type="cellIs" priority="5" operator="equal" aboveAverage="0" equalAverage="0" bottom="0" percent="0" rank="0" text="" dxfId="3">
      <formula>"Se pasó"</formula>
    </cfRule>
    <cfRule type="cellIs" priority="6" operator="equal" aboveAverage="0" equalAverage="0" bottom="0" percent="0" rank="0" text="" dxfId="4">
      <formula>"Te falta"</formula>
    </cfRule>
  </conditionalFormatting>
  <conditionalFormatting sqref="E15:E26">
    <cfRule type="dataBar" priority="7">
      <dataBar showValue="1" minLength="10" maxLength="90">
        <cfvo type="num" val="0"/>
        <cfvo type="max" val="0"/>
        <color rgb="FF2E7D32"/>
      </dataBar>
      <extLst>
        <ext xmlns:x14="http://schemas.microsoft.com/office/spreadsheetml/2009/9/main" uri="{B025F937-C7B1-47D3-B67F-A62EFF666E3E}">
          <x14:id>{677097BF-609A-423A-B090-12CDAAE0FF9E}</x14:id>
        </ext>
      </extLst>
    </cfRule>
  </conditionalFormatting>
  <conditionalFormatting sqref="G15:G26">
    <cfRule type="dataBar" priority="8">
      <dataBar showValue="1" minLength="10" maxLength="90">
        <cfvo type="num" val="0"/>
        <cfvo type="max" val="0"/>
        <color rgb="FF6B8FA8"/>
      </dataBar>
      <extLst>
        <ext xmlns:x14="http://schemas.microsoft.com/office/spreadsheetml/2009/9/main" uri="{B025F937-C7B1-47D3-B67F-A62EFF666E3E}">
          <x14:id>{CD54C3BC-AA14-4BD5-A1ED-D7737464743E}</x14:id>
        </ext>
      </extLst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7097BF-609A-423A-B090-12CDAAE0FF9E}">
            <x14:dataBar minLength="10" maxLength="90" axisPosition="none" gradient="true">
              <x14:cfvo type="num">
                <xm:f>0</xm:f>
              </x14:cfvo>
              <x14:cfvo type="max"/>
              <x14:negativeFillColor rgb="FF2E7D32"/>
              <x14:axisColor rgb="FF000000"/>
            </x14:dataBar>
          </x14:cfRule>
          <xm:sqref>E15:E26</xm:sqref>
        </x14:conditionalFormatting>
        <x14:conditionalFormatting xmlns:xm="http://schemas.microsoft.com/office/excel/2006/main">
          <x14:cfRule type="dataBar" id="{CD54C3BC-AA14-4BD5-A1ED-D7737464743E}">
            <x14:dataBar minLength="10" maxLength="90" axisPosition="none" gradient="true">
              <x14:cfvo type="num">
                <xm:f>0</xm:f>
              </x14:cfvo>
              <x14:cfvo type="max"/>
              <x14:negativeFillColor rgb="FF6B8FA8"/>
              <x14:axisColor rgb="FF000000"/>
            </x14:dataBar>
          </x14:cfRule>
          <xm:sqref>G15:G26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6"/>
    <col collapsed="false" customWidth="true" hidden="false" outlineLevel="0" max="3" min="3" style="1" width="74"/>
    <col collapsed="false" customWidth="true" hidden="false" outlineLevel="0" max="8" min="4" style="1" width="14"/>
  </cols>
  <sheetData>
    <row r="2" customFormat="false" ht="33.75" hidden="false" customHeight="true" outlineLevel="0" collapsed="false">
      <c r="B2" s="2" t="s">
        <v>30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31</v>
      </c>
    </row>
    <row r="5" customFormat="false" ht="21.75" hidden="false" customHeight="true" outlineLevel="0" collapsed="false">
      <c r="B5" s="5" t="s">
        <v>32</v>
      </c>
      <c r="C5" s="3"/>
      <c r="D5" s="3"/>
      <c r="E5" s="3"/>
      <c r="F5" s="3"/>
      <c r="G5" s="3"/>
      <c r="H5" s="3"/>
    </row>
    <row r="6" customFormat="false" ht="30" hidden="false" customHeight="true" outlineLevel="0" collapsed="false">
      <c r="B6" s="6" t="s">
        <v>33</v>
      </c>
      <c r="C6" s="21" t="s">
        <v>34</v>
      </c>
    </row>
    <row r="7" customFormat="false" ht="30" hidden="false" customHeight="true" outlineLevel="0" collapsed="false">
      <c r="B7" s="6" t="s">
        <v>35</v>
      </c>
      <c r="C7" s="21" t="s">
        <v>36</v>
      </c>
    </row>
    <row r="10" customFormat="false" ht="21.75" hidden="false" customHeight="true" outlineLevel="0" collapsed="false">
      <c r="B10" s="22" t="s">
        <v>37</v>
      </c>
      <c r="C10" s="23"/>
      <c r="D10" s="23"/>
      <c r="E10" s="23"/>
      <c r="F10" s="23"/>
      <c r="G10" s="23"/>
      <c r="H10" s="23"/>
    </row>
    <row r="11" customFormat="false" ht="30" hidden="false" customHeight="true" outlineLevel="0" collapsed="false">
      <c r="B11" s="6" t="s">
        <v>33</v>
      </c>
      <c r="C11" s="21" t="s">
        <v>38</v>
      </c>
    </row>
    <row r="12" customFormat="false" ht="30" hidden="false" customHeight="true" outlineLevel="0" collapsed="false">
      <c r="B12" s="6" t="s">
        <v>35</v>
      </c>
      <c r="C12" s="21" t="s">
        <v>39</v>
      </c>
    </row>
    <row r="15" customFormat="false" ht="21.75" hidden="false" customHeight="true" outlineLevel="0" collapsed="false">
      <c r="B15" s="8" t="s">
        <v>40</v>
      </c>
      <c r="C15" s="9"/>
      <c r="D15" s="9"/>
      <c r="E15" s="9"/>
      <c r="F15" s="9"/>
      <c r="G15" s="9"/>
      <c r="H15" s="9"/>
    </row>
    <row r="16" customFormat="false" ht="30" hidden="false" customHeight="true" outlineLevel="0" collapsed="false">
      <c r="B16" s="6" t="s">
        <v>33</v>
      </c>
      <c r="C16" s="21" t="s">
        <v>41</v>
      </c>
    </row>
    <row r="17" customFormat="false" ht="30" hidden="false" customHeight="true" outlineLevel="0" collapsed="false">
      <c r="B17" s="6" t="s">
        <v>35</v>
      </c>
      <c r="C17" s="21" t="s">
        <v>42</v>
      </c>
    </row>
    <row r="20" customFormat="false" ht="21.75" hidden="false" customHeight="true" outlineLevel="0" collapsed="false">
      <c r="B20" s="24" t="s">
        <v>43</v>
      </c>
      <c r="C20" s="25"/>
      <c r="D20" s="25"/>
      <c r="E20" s="25"/>
      <c r="F20" s="25"/>
      <c r="G20" s="25"/>
      <c r="H20" s="25"/>
    </row>
    <row r="21" customFormat="false" ht="15" hidden="false" customHeight="true" outlineLevel="0" collapsed="false">
      <c r="B21" s="26" t="s">
        <v>44</v>
      </c>
    </row>
    <row r="22" customFormat="false" ht="30" hidden="false" customHeight="true" outlineLevel="0" collapsed="false">
      <c r="B22" s="27" t="s">
        <v>45</v>
      </c>
      <c r="C22" s="27"/>
      <c r="D22" s="27"/>
      <c r="E22" s="27"/>
    </row>
  </sheetData>
  <mergeCells count="1">
    <mergeCell ref="B22:E22"/>
  </mergeCell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46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 t="n">
        <v>50000</v>
      </c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50000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33" t="s">
        <v>61</v>
      </c>
      <c r="C16" s="33" t="s">
        <v>9</v>
      </c>
      <c r="D16" s="34" t="n">
        <v>18000</v>
      </c>
      <c r="E16" s="33" t="s">
        <v>62</v>
      </c>
      <c r="F16" s="34" t="n">
        <v>0</v>
      </c>
      <c r="G16" s="33" t="s">
        <v>63</v>
      </c>
    </row>
    <row r="17" customFormat="false" ht="15" hidden="false" customHeight="true" outlineLevel="0" collapsed="false">
      <c r="B17" s="33" t="s">
        <v>64</v>
      </c>
      <c r="C17" s="33" t="s">
        <v>14</v>
      </c>
      <c r="D17" s="34" t="n">
        <v>1500</v>
      </c>
      <c r="E17" s="33" t="s">
        <v>65</v>
      </c>
      <c r="F17" s="34" t="n">
        <v>1500</v>
      </c>
      <c r="G17" s="33" t="s">
        <v>63</v>
      </c>
    </row>
    <row r="18" customFormat="false" ht="15" hidden="false" customHeight="true" outlineLevel="0" collapsed="false">
      <c r="B18" s="33" t="s">
        <v>66</v>
      </c>
      <c r="C18" s="33" t="s">
        <v>10</v>
      </c>
      <c r="D18" s="34" t="n">
        <v>6000</v>
      </c>
      <c r="E18" s="33" t="s">
        <v>67</v>
      </c>
      <c r="F18" s="34" t="n">
        <v>3000</v>
      </c>
      <c r="G18" s="33" t="s">
        <v>63</v>
      </c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25500</v>
      </c>
      <c r="E46" s="3"/>
      <c r="F46" s="36" t="n">
        <f aca="false">SUM(F16:F45)</f>
        <v>4500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4500</v>
      </c>
    </row>
    <row r="51" customFormat="false" ht="15" hidden="false" customHeight="true" outlineLevel="0" collapsed="false">
      <c r="B51" s="18" t="s">
        <v>71</v>
      </c>
      <c r="C51" s="37" t="n">
        <f aca="false">F46/2</f>
        <v>2250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54000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15000</v>
      </c>
      <c r="E57" s="40" t="n">
        <f aca="false">IF(INICIO!$C$6="Quincenal",D57/2,D57)</f>
        <v>7500</v>
      </c>
      <c r="F57" s="40" t="n">
        <f aca="false">SUMIF($C$16:$C$45,$B57,$D$16:$D$45)</f>
        <v>18000</v>
      </c>
      <c r="G57" s="40" t="n">
        <f aca="false">D57-F57</f>
        <v>-3000</v>
      </c>
      <c r="H57" s="41" t="str">
        <f aca="false">IF($C$12=0,"—",IF(F57&lt;=D57,"Dentro","Se pasó"))</f>
        <v>Se pasó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7500</v>
      </c>
      <c r="E58" s="40" t="n">
        <f aca="false">IF(INICIO!$C$6="Quincenal",D58/2,D58)</f>
        <v>3750</v>
      </c>
      <c r="F58" s="40" t="n">
        <f aca="false">SUMIF($C$16:$C$45,$B58,$D$16:$D$45)</f>
        <v>6000</v>
      </c>
      <c r="G58" s="40" t="n">
        <f aca="false">D58-F58</f>
        <v>1500</v>
      </c>
      <c r="H58" s="41" t="str">
        <f aca="false">IF($C$12=0,"—",IF(F58&lt;=D58,"Dentro","Se pasó"))</f>
        <v>Dentro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5000</v>
      </c>
      <c r="E59" s="40" t="n">
        <f aca="false">IF(INICIO!$C$6="Quincenal",D59/2,D59)</f>
        <v>2500</v>
      </c>
      <c r="F59" s="40" t="n">
        <f aca="false">SUMIF($C$16:$C$45,$B59,$D$16:$D$45)</f>
        <v>0</v>
      </c>
      <c r="G59" s="40" t="n">
        <f aca="false">D59-F59</f>
        <v>5000</v>
      </c>
      <c r="H59" s="41" t="str">
        <f aca="false">IF($C$12=0,"—",IF(F59&lt;=D59,"Dentro","Se pasó"))</f>
        <v>Dentro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7500</v>
      </c>
      <c r="E60" s="40" t="n">
        <f aca="false">IF(INICIO!$C$6="Quincenal",D60/2,D60)</f>
        <v>3750</v>
      </c>
      <c r="F60" s="40" t="n">
        <f aca="false">SUMIF($C$16:$C$45,$B60,$D$16:$D$45)</f>
        <v>0</v>
      </c>
      <c r="G60" s="40" t="n">
        <f aca="false">D60-F60</f>
        <v>7500</v>
      </c>
      <c r="H60" s="41" t="str">
        <f aca="false">IF($C$12=0,"—",IF(F60&lt;=D60,"Dentro","Se pasó"))</f>
        <v>Dentro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2500</v>
      </c>
      <c r="E61" s="40" t="n">
        <f aca="false">IF(INICIO!$C$6="Quincenal",D61/2,D61)</f>
        <v>1250</v>
      </c>
      <c r="F61" s="40" t="n">
        <f aca="false">SUMIF($C$16:$C$45,$B61,$D$16:$D$45)</f>
        <v>0</v>
      </c>
      <c r="G61" s="40" t="n">
        <f aca="false">D61-F61</f>
        <v>2500</v>
      </c>
      <c r="H61" s="41" t="str">
        <f aca="false">IF($C$12=0,"—",IF(F61&lt;=D61,"Dentro","Se pasó"))</f>
        <v>Dentro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2500</v>
      </c>
      <c r="E62" s="40" t="n">
        <f aca="false">IF(INICIO!$C$6="Quincenal",D62/2,D62)</f>
        <v>1250</v>
      </c>
      <c r="F62" s="40" t="n">
        <f aca="false">SUMIF($C$16:$C$45,$B62,$D$16:$D$45)</f>
        <v>1500</v>
      </c>
      <c r="G62" s="40" t="n">
        <f aca="false">D62-F62</f>
        <v>1000</v>
      </c>
      <c r="H62" s="41" t="str">
        <f aca="false">IF($C$12=0,"—",IF(F62&lt;=D62,"Dentro","Se pasó"))</f>
        <v>Dentro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2500</v>
      </c>
      <c r="E63" s="40" t="n">
        <f aca="false">IF(INICIO!$C$6="Quincenal",D63/2,D63)</f>
        <v>1250</v>
      </c>
      <c r="F63" s="40" t="n">
        <f aca="false">SUMIF($C$16:$C$45,$B63,$D$16:$D$45)</f>
        <v>0</v>
      </c>
      <c r="G63" s="40" t="n">
        <f aca="false">D63-F63</f>
        <v>2500</v>
      </c>
      <c r="H63" s="41" t="str">
        <f aca="false">IF($C$12=0,"—",IF(F63&lt;=D63,"Dentro","Se pasó"))</f>
        <v>Dentro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5000</v>
      </c>
      <c r="E64" s="40" t="n">
        <f aca="false">IF(INICIO!$C$6="Quincenal",D64/2,D64)</f>
        <v>2500</v>
      </c>
      <c r="F64" s="40" t="n">
        <f aca="false">SUMIF($C$16:$C$45,$B64,$D$16:$D$45)</f>
        <v>0</v>
      </c>
      <c r="G64" s="40" t="n">
        <f aca="false">D64-F64</f>
        <v>5000</v>
      </c>
      <c r="H64" s="41" t="str">
        <f aca="false">IF($C$12=0,"—",IF(F64&gt;=D64,"Dentro","Te falta"))</f>
        <v>Te falta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2500</v>
      </c>
      <c r="E65" s="40" t="n">
        <f aca="false">IF(INICIO!$C$6="Quincenal",D65/2,D65)</f>
        <v>1250</v>
      </c>
      <c r="F65" s="40" t="n">
        <f aca="false">SUMIF($C$16:$C$45,$B65,$D$16:$D$45)</f>
        <v>0</v>
      </c>
      <c r="G65" s="40" t="n">
        <f aca="false">D65-F65</f>
        <v>2500</v>
      </c>
      <c r="H65" s="41" t="str">
        <f aca="false">IF($C$12=0,"—",IF(F65&gt;=D65,"Dentro","Te falta"))</f>
        <v>Te falta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50000</v>
      </c>
      <c r="E66" s="44" t="n">
        <f aca="false">SUM(E57:E65)</f>
        <v>25000</v>
      </c>
      <c r="F66" s="44" t="n">
        <f aca="false">SUM(F57:F65)</f>
        <v>25500</v>
      </c>
      <c r="G66" s="44" t="n">
        <f aca="false">SUM(G57:G65)</f>
        <v>24500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50000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25500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4500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6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>No</v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91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92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93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94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95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3" min="3" style="1" width="22"/>
    <col collapsed="false" customWidth="true" hidden="false" outlineLevel="0" max="4" min="4" style="1" width="15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5"/>
    <col collapsed="false" customWidth="true" hidden="false" outlineLevel="0" max="8" min="8" style="1" width="26"/>
  </cols>
  <sheetData>
    <row r="2" customFormat="false" ht="33.75" hidden="false" customHeight="true" outlineLevel="0" collapsed="false">
      <c r="B2" s="2" t="s">
        <v>96</v>
      </c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B3" s="4" t="s">
        <v>47</v>
      </c>
    </row>
    <row r="5" customFormat="false" ht="21.75" hidden="false" customHeight="true" outlineLevel="0" collapsed="false">
      <c r="B5" s="28" t="s">
        <v>48</v>
      </c>
      <c r="C5" s="29"/>
      <c r="D5" s="29"/>
      <c r="E5" s="29"/>
      <c r="F5" s="29"/>
      <c r="G5" s="29"/>
      <c r="H5" s="29"/>
    </row>
    <row r="6" customFormat="false" ht="25.5" hidden="false" customHeight="true" outlineLevel="0" collapsed="false">
      <c r="B6" s="10" t="s">
        <v>49</v>
      </c>
      <c r="C6" s="10" t="s">
        <v>50</v>
      </c>
    </row>
    <row r="7" customFormat="false" ht="15" hidden="false" customHeight="true" outlineLevel="0" collapsed="false">
      <c r="B7" s="7" t="s">
        <v>51</v>
      </c>
      <c r="C7" s="30"/>
    </row>
    <row r="8" customFormat="false" ht="15" hidden="false" customHeight="true" outlineLevel="0" collapsed="false">
      <c r="B8" s="7" t="s">
        <v>52</v>
      </c>
      <c r="C8" s="30"/>
    </row>
    <row r="9" customFormat="false" ht="15" hidden="false" customHeight="true" outlineLevel="0" collapsed="false">
      <c r="B9" s="7" t="s">
        <v>53</v>
      </c>
      <c r="C9" s="30"/>
    </row>
    <row r="10" customFormat="false" ht="15" hidden="false" customHeight="true" outlineLevel="0" collapsed="false">
      <c r="B10" s="7"/>
      <c r="C10" s="30"/>
    </row>
    <row r="11" customFormat="false" ht="15" hidden="false" customHeight="true" outlineLevel="0" collapsed="false">
      <c r="B11" s="7"/>
      <c r="C11" s="30"/>
    </row>
    <row r="12" customFormat="false" ht="15" hidden="false" customHeight="true" outlineLevel="0" collapsed="false">
      <c r="B12" s="31" t="s">
        <v>54</v>
      </c>
      <c r="C12" s="32" t="n">
        <f aca="false">SUM(C7:C11)</f>
        <v>0</v>
      </c>
    </row>
    <row r="14" customFormat="false" ht="21.75" hidden="false" customHeight="true" outlineLevel="0" collapsed="false">
      <c r="B14" s="5" t="s">
        <v>55</v>
      </c>
      <c r="C14" s="3"/>
      <c r="D14" s="3"/>
      <c r="E14" s="3"/>
      <c r="F14" s="3"/>
      <c r="G14" s="3"/>
      <c r="H14" s="3"/>
    </row>
    <row r="15" customFormat="false" ht="25.5" hidden="false" customHeight="true" outlineLevel="0" collapsed="false">
      <c r="B15" s="10" t="s">
        <v>56</v>
      </c>
      <c r="C15" s="10" t="s">
        <v>7</v>
      </c>
      <c r="D15" s="10" t="s">
        <v>57</v>
      </c>
      <c r="E15" s="10" t="s">
        <v>58</v>
      </c>
      <c r="F15" s="10" t="s">
        <v>59</v>
      </c>
      <c r="G15" s="10" t="s">
        <v>60</v>
      </c>
    </row>
    <row r="16" customFormat="false" ht="15" hidden="false" customHeight="true" outlineLevel="0" collapsed="false">
      <c r="B16" s="7"/>
      <c r="C16" s="7"/>
      <c r="D16" s="30"/>
      <c r="E16" s="7"/>
      <c r="F16" s="30"/>
      <c r="G16" s="7"/>
    </row>
    <row r="17" customFormat="false" ht="15" hidden="false" customHeight="true" outlineLevel="0" collapsed="false">
      <c r="B17" s="7"/>
      <c r="C17" s="7"/>
      <c r="D17" s="30"/>
      <c r="E17" s="7"/>
      <c r="F17" s="30"/>
      <c r="G17" s="7"/>
    </row>
    <row r="18" customFormat="false" ht="15" hidden="false" customHeight="true" outlineLevel="0" collapsed="false">
      <c r="B18" s="7"/>
      <c r="C18" s="7"/>
      <c r="D18" s="30"/>
      <c r="E18" s="7"/>
      <c r="F18" s="30"/>
      <c r="G18" s="7"/>
    </row>
    <row r="19" customFormat="false" ht="15" hidden="false" customHeight="true" outlineLevel="0" collapsed="false">
      <c r="B19" s="7"/>
      <c r="C19" s="7"/>
      <c r="D19" s="30"/>
      <c r="E19" s="7"/>
      <c r="F19" s="30"/>
      <c r="G19" s="7"/>
    </row>
    <row r="20" customFormat="false" ht="15" hidden="false" customHeight="true" outlineLevel="0" collapsed="false">
      <c r="B20" s="7"/>
      <c r="C20" s="7"/>
      <c r="D20" s="30"/>
      <c r="E20" s="7"/>
      <c r="F20" s="30"/>
      <c r="G20" s="7"/>
    </row>
    <row r="21" customFormat="false" ht="15" hidden="false" customHeight="true" outlineLevel="0" collapsed="false">
      <c r="B21" s="7"/>
      <c r="C21" s="7"/>
      <c r="D21" s="30"/>
      <c r="E21" s="7"/>
      <c r="F21" s="30"/>
      <c r="G21" s="7"/>
    </row>
    <row r="22" customFormat="false" ht="15" hidden="false" customHeight="true" outlineLevel="0" collapsed="false">
      <c r="B22" s="7"/>
      <c r="C22" s="7"/>
      <c r="D22" s="30"/>
      <c r="E22" s="7"/>
      <c r="F22" s="30"/>
      <c r="G22" s="7"/>
    </row>
    <row r="23" customFormat="false" ht="15" hidden="false" customHeight="true" outlineLevel="0" collapsed="false">
      <c r="B23" s="7"/>
      <c r="C23" s="7"/>
      <c r="D23" s="30"/>
      <c r="E23" s="7"/>
      <c r="F23" s="30"/>
      <c r="G23" s="7"/>
    </row>
    <row r="24" customFormat="false" ht="15" hidden="false" customHeight="true" outlineLevel="0" collapsed="false">
      <c r="B24" s="7"/>
      <c r="C24" s="7"/>
      <c r="D24" s="30"/>
      <c r="E24" s="7"/>
      <c r="F24" s="30"/>
      <c r="G24" s="7"/>
    </row>
    <row r="25" customFormat="false" ht="15" hidden="false" customHeight="true" outlineLevel="0" collapsed="false">
      <c r="B25" s="7"/>
      <c r="C25" s="7"/>
      <c r="D25" s="30"/>
      <c r="E25" s="7"/>
      <c r="F25" s="30"/>
      <c r="G25" s="7"/>
    </row>
    <row r="26" customFormat="false" ht="15" hidden="false" customHeight="true" outlineLevel="0" collapsed="false">
      <c r="B26" s="7"/>
      <c r="C26" s="7"/>
      <c r="D26" s="30"/>
      <c r="E26" s="7"/>
      <c r="F26" s="30"/>
      <c r="G26" s="7"/>
    </row>
    <row r="27" customFormat="false" ht="15" hidden="false" customHeight="true" outlineLevel="0" collapsed="false">
      <c r="B27" s="7"/>
      <c r="C27" s="7"/>
      <c r="D27" s="30"/>
      <c r="E27" s="7"/>
      <c r="F27" s="30"/>
      <c r="G27" s="7"/>
    </row>
    <row r="28" customFormat="false" ht="15" hidden="false" customHeight="true" outlineLevel="0" collapsed="false">
      <c r="B28" s="7"/>
      <c r="C28" s="7"/>
      <c r="D28" s="30"/>
      <c r="E28" s="7"/>
      <c r="F28" s="30"/>
      <c r="G28" s="7"/>
    </row>
    <row r="29" customFormat="false" ht="15" hidden="false" customHeight="true" outlineLevel="0" collapsed="false">
      <c r="B29" s="7"/>
      <c r="C29" s="7"/>
      <c r="D29" s="30"/>
      <c r="E29" s="7"/>
      <c r="F29" s="30"/>
      <c r="G29" s="7"/>
    </row>
    <row r="30" customFormat="false" ht="15" hidden="false" customHeight="true" outlineLevel="0" collapsed="false">
      <c r="B30" s="7"/>
      <c r="C30" s="7"/>
      <c r="D30" s="30"/>
      <c r="E30" s="7"/>
      <c r="F30" s="30"/>
      <c r="G30" s="7"/>
    </row>
    <row r="31" customFormat="false" ht="15" hidden="false" customHeight="true" outlineLevel="0" collapsed="false">
      <c r="B31" s="7"/>
      <c r="C31" s="7"/>
      <c r="D31" s="30"/>
      <c r="E31" s="7"/>
      <c r="F31" s="30"/>
      <c r="G31" s="7"/>
    </row>
    <row r="32" customFormat="false" ht="15" hidden="false" customHeight="true" outlineLevel="0" collapsed="false">
      <c r="B32" s="7"/>
      <c r="C32" s="7"/>
      <c r="D32" s="30"/>
      <c r="E32" s="7"/>
      <c r="F32" s="30"/>
      <c r="G32" s="7"/>
    </row>
    <row r="33" customFormat="false" ht="15" hidden="false" customHeight="true" outlineLevel="0" collapsed="false">
      <c r="B33" s="7"/>
      <c r="C33" s="7"/>
      <c r="D33" s="30"/>
      <c r="E33" s="7"/>
      <c r="F33" s="30"/>
      <c r="G33" s="7"/>
    </row>
    <row r="34" customFormat="false" ht="15" hidden="false" customHeight="true" outlineLevel="0" collapsed="false">
      <c r="B34" s="7"/>
      <c r="C34" s="7"/>
      <c r="D34" s="30"/>
      <c r="E34" s="7"/>
      <c r="F34" s="30"/>
      <c r="G34" s="7"/>
    </row>
    <row r="35" customFormat="false" ht="15" hidden="false" customHeight="true" outlineLevel="0" collapsed="false">
      <c r="B35" s="7"/>
      <c r="C35" s="7"/>
      <c r="D35" s="30"/>
      <c r="E35" s="7"/>
      <c r="F35" s="30"/>
      <c r="G35" s="7"/>
    </row>
    <row r="36" customFormat="false" ht="15" hidden="false" customHeight="true" outlineLevel="0" collapsed="false">
      <c r="B36" s="7"/>
      <c r="C36" s="7"/>
      <c r="D36" s="30"/>
      <c r="E36" s="7"/>
      <c r="F36" s="30"/>
      <c r="G36" s="7"/>
    </row>
    <row r="37" customFormat="false" ht="15" hidden="false" customHeight="true" outlineLevel="0" collapsed="false">
      <c r="B37" s="7"/>
      <c r="C37" s="7"/>
      <c r="D37" s="30"/>
      <c r="E37" s="7"/>
      <c r="F37" s="30"/>
      <c r="G37" s="7"/>
    </row>
    <row r="38" customFormat="false" ht="15" hidden="false" customHeight="true" outlineLevel="0" collapsed="false">
      <c r="B38" s="7"/>
      <c r="C38" s="7"/>
      <c r="D38" s="30"/>
      <c r="E38" s="7"/>
      <c r="F38" s="30"/>
      <c r="G38" s="7"/>
    </row>
    <row r="39" customFormat="false" ht="15" hidden="false" customHeight="true" outlineLevel="0" collapsed="false">
      <c r="B39" s="7"/>
      <c r="C39" s="7"/>
      <c r="D39" s="30"/>
      <c r="E39" s="7"/>
      <c r="F39" s="30"/>
      <c r="G39" s="7"/>
    </row>
    <row r="40" customFormat="false" ht="15" hidden="false" customHeight="true" outlineLevel="0" collapsed="false">
      <c r="B40" s="7"/>
      <c r="C40" s="7"/>
      <c r="D40" s="30"/>
      <c r="E40" s="7"/>
      <c r="F40" s="30"/>
      <c r="G40" s="7"/>
    </row>
    <row r="41" customFormat="false" ht="15" hidden="false" customHeight="true" outlineLevel="0" collapsed="false">
      <c r="B41" s="7"/>
      <c r="C41" s="7"/>
      <c r="D41" s="30"/>
      <c r="E41" s="7"/>
      <c r="F41" s="30"/>
      <c r="G41" s="7"/>
    </row>
    <row r="42" customFormat="false" ht="15" hidden="false" customHeight="true" outlineLevel="0" collapsed="false">
      <c r="B42" s="7"/>
      <c r="C42" s="7"/>
      <c r="D42" s="30"/>
      <c r="E42" s="7"/>
      <c r="F42" s="30"/>
      <c r="G42" s="7"/>
    </row>
    <row r="43" customFormat="false" ht="15" hidden="false" customHeight="true" outlineLevel="0" collapsed="false">
      <c r="B43" s="7"/>
      <c r="C43" s="7"/>
      <c r="D43" s="30"/>
      <c r="E43" s="7"/>
      <c r="F43" s="30"/>
      <c r="G43" s="7"/>
    </row>
    <row r="44" customFormat="false" ht="15" hidden="false" customHeight="true" outlineLevel="0" collapsed="false">
      <c r="B44" s="7"/>
      <c r="C44" s="7"/>
      <c r="D44" s="30"/>
      <c r="E44" s="7"/>
      <c r="F44" s="30"/>
      <c r="G44" s="7"/>
    </row>
    <row r="45" customFormat="false" ht="15" hidden="false" customHeight="true" outlineLevel="0" collapsed="false">
      <c r="B45" s="7"/>
      <c r="C45" s="7"/>
      <c r="D45" s="30"/>
      <c r="E45" s="7"/>
      <c r="F45" s="30"/>
      <c r="G45" s="7"/>
    </row>
    <row r="46" customFormat="false" ht="15" hidden="false" customHeight="true" outlineLevel="0" collapsed="false">
      <c r="B46" s="35" t="s">
        <v>68</v>
      </c>
      <c r="C46" s="3"/>
      <c r="D46" s="36" t="n">
        <f aca="false">SUM(D16:D45)</f>
        <v>0</v>
      </c>
      <c r="E46" s="3"/>
      <c r="F46" s="36" t="n">
        <f aca="false">SUM(F16:F45)</f>
        <v>0</v>
      </c>
      <c r="G46" s="3"/>
    </row>
    <row r="48" customFormat="false" ht="21.75" hidden="false" customHeight="true" outlineLevel="0" collapsed="false">
      <c r="B48" s="22" t="s">
        <v>69</v>
      </c>
      <c r="C48" s="23"/>
      <c r="D48" s="23"/>
      <c r="E48" s="23"/>
      <c r="F48" s="23"/>
      <c r="G48" s="23"/>
      <c r="H48" s="23"/>
    </row>
    <row r="50" customFormat="false" ht="15" hidden="false" customHeight="true" outlineLevel="0" collapsed="false">
      <c r="B50" s="18" t="s">
        <v>70</v>
      </c>
      <c r="C50" s="37" t="n">
        <f aca="false">F46</f>
        <v>0</v>
      </c>
    </row>
    <row r="51" customFormat="false" ht="15" hidden="false" customHeight="true" outlineLevel="0" collapsed="false">
      <c r="B51" s="18" t="s">
        <v>71</v>
      </c>
      <c r="C51" s="37" t="n">
        <f aca="false">F46/2</f>
        <v>0</v>
      </c>
    </row>
    <row r="52" customFormat="false" ht="15" hidden="false" customHeight="true" outlineLevel="0" collapsed="false">
      <c r="B52" s="18" t="s">
        <v>72</v>
      </c>
      <c r="C52" s="37" t="n">
        <f aca="false">F46*12</f>
        <v>0</v>
      </c>
    </row>
    <row r="53" customFormat="false" ht="15" hidden="false" customHeight="true" outlineLevel="0" collapsed="false">
      <c r="B53" s="4" t="s">
        <v>73</v>
      </c>
    </row>
    <row r="55" customFormat="false" ht="21.75" hidden="false" customHeight="true" outlineLevel="0" collapsed="false">
      <c r="B55" s="8" t="s">
        <v>74</v>
      </c>
      <c r="C55" s="9"/>
      <c r="D55" s="9"/>
      <c r="E55" s="9"/>
      <c r="F55" s="9"/>
      <c r="G55" s="9"/>
      <c r="H55" s="9"/>
    </row>
    <row r="56" customFormat="false" ht="25.5" hidden="false" customHeight="true" outlineLevel="0" collapsed="false">
      <c r="B56" s="10" t="s">
        <v>7</v>
      </c>
      <c r="C56" s="10" t="s">
        <v>75</v>
      </c>
      <c r="D56" s="10" t="s">
        <v>76</v>
      </c>
      <c r="E56" s="10" t="s">
        <v>77</v>
      </c>
      <c r="F56" s="10" t="s">
        <v>78</v>
      </c>
      <c r="G56" s="10" t="s">
        <v>79</v>
      </c>
      <c r="H56" s="10" t="s">
        <v>80</v>
      </c>
    </row>
    <row r="57" customFormat="false" ht="15" hidden="false" customHeight="true" outlineLevel="0" collapsed="false">
      <c r="B57" s="38" t="s">
        <v>9</v>
      </c>
      <c r="C57" s="39" t="n">
        <f aca="false">INICIO!$C$11</f>
        <v>0.3</v>
      </c>
      <c r="D57" s="40" t="n">
        <f aca="false">$C$12*C57</f>
        <v>0</v>
      </c>
      <c r="E57" s="40" t="n">
        <f aca="false">IF(INICIO!$C$6="Quincenal",D57/2,D57)</f>
        <v>0</v>
      </c>
      <c r="F57" s="40" t="n">
        <f aca="false">SUMIF($C$16:$C$45,$B57,$D$16:$D$45)</f>
        <v>0</v>
      </c>
      <c r="G57" s="40" t="n">
        <f aca="false">D57-F57</f>
        <v>0</v>
      </c>
      <c r="H57" s="41" t="str">
        <f aca="false">IF($C$12=0,"—",IF(F57&lt;=D57,"Dentro","Se pasó"))</f>
        <v>—</v>
      </c>
    </row>
    <row r="58" customFormat="false" ht="15" hidden="false" customHeight="true" outlineLevel="0" collapsed="false">
      <c r="B58" s="38" t="s">
        <v>10</v>
      </c>
      <c r="C58" s="39" t="n">
        <f aca="false">INICIO!$C$12</f>
        <v>0.15</v>
      </c>
      <c r="D58" s="40" t="n">
        <f aca="false">$C$12*C58</f>
        <v>0</v>
      </c>
      <c r="E58" s="40" t="n">
        <f aca="false">IF(INICIO!$C$6="Quincenal",D58/2,D58)</f>
        <v>0</v>
      </c>
      <c r="F58" s="40" t="n">
        <f aca="false">SUMIF($C$16:$C$45,$B58,$D$16:$D$45)</f>
        <v>0</v>
      </c>
      <c r="G58" s="40" t="n">
        <f aca="false">D58-F58</f>
        <v>0</v>
      </c>
      <c r="H58" s="41" t="str">
        <f aca="false">IF($C$12=0,"—",IF(F58&lt;=D58,"Dentro","Se pasó"))</f>
        <v>—</v>
      </c>
    </row>
    <row r="59" customFormat="false" ht="15" hidden="false" customHeight="true" outlineLevel="0" collapsed="false">
      <c r="B59" s="38" t="s">
        <v>11</v>
      </c>
      <c r="C59" s="39" t="n">
        <f aca="false">INICIO!$C$13</f>
        <v>0.1</v>
      </c>
      <c r="D59" s="40" t="n">
        <f aca="false">$C$12*C59</f>
        <v>0</v>
      </c>
      <c r="E59" s="40" t="n">
        <f aca="false">IF(INICIO!$C$6="Quincenal",D59/2,D59)</f>
        <v>0</v>
      </c>
      <c r="F59" s="40" t="n">
        <f aca="false">SUMIF($C$16:$C$45,$B59,$D$16:$D$45)</f>
        <v>0</v>
      </c>
      <c r="G59" s="40" t="n">
        <f aca="false">D59-F59</f>
        <v>0</v>
      </c>
      <c r="H59" s="41" t="str">
        <f aca="false">IF($C$12=0,"—",IF(F59&lt;=D59,"Dentro","Se pasó"))</f>
        <v>—</v>
      </c>
    </row>
    <row r="60" customFormat="false" ht="15" hidden="false" customHeight="true" outlineLevel="0" collapsed="false">
      <c r="B60" s="38" t="s">
        <v>12</v>
      </c>
      <c r="C60" s="39" t="n">
        <f aca="false">INICIO!$C$14</f>
        <v>0.15</v>
      </c>
      <c r="D60" s="40" t="n">
        <f aca="false">$C$12*C60</f>
        <v>0</v>
      </c>
      <c r="E60" s="40" t="n">
        <f aca="false">IF(INICIO!$C$6="Quincenal",D60/2,D60)</f>
        <v>0</v>
      </c>
      <c r="F60" s="40" t="n">
        <f aca="false">SUMIF($C$16:$C$45,$B60,$D$16:$D$45)</f>
        <v>0</v>
      </c>
      <c r="G60" s="40" t="n">
        <f aca="false">D60-F60</f>
        <v>0</v>
      </c>
      <c r="H60" s="41" t="str">
        <f aca="false">IF($C$12=0,"—",IF(F60&lt;=D60,"Dentro","Se pasó"))</f>
        <v>—</v>
      </c>
    </row>
    <row r="61" customFormat="false" ht="15" hidden="false" customHeight="true" outlineLevel="0" collapsed="false">
      <c r="B61" s="38" t="s">
        <v>13</v>
      </c>
      <c r="C61" s="39" t="n">
        <f aca="false">INICIO!$C$15</f>
        <v>0.05</v>
      </c>
      <c r="D61" s="40" t="n">
        <f aca="false">$C$12*C61</f>
        <v>0</v>
      </c>
      <c r="E61" s="40" t="n">
        <f aca="false">IF(INICIO!$C$6="Quincenal",D61/2,D61)</f>
        <v>0</v>
      </c>
      <c r="F61" s="40" t="n">
        <f aca="false">SUMIF($C$16:$C$45,$B61,$D$16:$D$45)</f>
        <v>0</v>
      </c>
      <c r="G61" s="40" t="n">
        <f aca="false">D61-F61</f>
        <v>0</v>
      </c>
      <c r="H61" s="41" t="str">
        <f aca="false">IF($C$12=0,"—",IF(F61&lt;=D61,"Dentro","Se pasó"))</f>
        <v>—</v>
      </c>
    </row>
    <row r="62" customFormat="false" ht="15" hidden="false" customHeight="true" outlineLevel="0" collapsed="false">
      <c r="B62" s="38" t="s">
        <v>14</v>
      </c>
      <c r="C62" s="39" t="n">
        <f aca="false">INICIO!$C$16</f>
        <v>0.05</v>
      </c>
      <c r="D62" s="40" t="n">
        <f aca="false">$C$12*C62</f>
        <v>0</v>
      </c>
      <c r="E62" s="40" t="n">
        <f aca="false">IF(INICIO!$C$6="Quincenal",D62/2,D62)</f>
        <v>0</v>
      </c>
      <c r="F62" s="40" t="n">
        <f aca="false">SUMIF($C$16:$C$45,$B62,$D$16:$D$45)</f>
        <v>0</v>
      </c>
      <c r="G62" s="40" t="n">
        <f aca="false">D62-F62</f>
        <v>0</v>
      </c>
      <c r="H62" s="41" t="str">
        <f aca="false">IF($C$12=0,"—",IF(F62&lt;=D62,"Dentro","Se pasó"))</f>
        <v>—</v>
      </c>
    </row>
    <row r="63" customFormat="false" ht="15" hidden="false" customHeight="true" outlineLevel="0" collapsed="false">
      <c r="B63" s="38" t="s">
        <v>15</v>
      </c>
      <c r="C63" s="39" t="n">
        <f aca="false">INICIO!$C$17</f>
        <v>0.05</v>
      </c>
      <c r="D63" s="40" t="n">
        <f aca="false">$C$12*C63</f>
        <v>0</v>
      </c>
      <c r="E63" s="40" t="n">
        <f aca="false">IF(INICIO!$C$6="Quincenal",D63/2,D63)</f>
        <v>0</v>
      </c>
      <c r="F63" s="40" t="n">
        <f aca="false">SUMIF($C$16:$C$45,$B63,$D$16:$D$45)</f>
        <v>0</v>
      </c>
      <c r="G63" s="40" t="n">
        <f aca="false">D63-F63</f>
        <v>0</v>
      </c>
      <c r="H63" s="41" t="str">
        <f aca="false">IF($C$12=0,"—",IF(F63&lt;=D63,"Dentro","Se pasó"))</f>
        <v>—</v>
      </c>
    </row>
    <row r="64" customFormat="false" ht="15" hidden="false" customHeight="true" outlineLevel="0" collapsed="false">
      <c r="B64" s="38" t="s">
        <v>16</v>
      </c>
      <c r="C64" s="39" t="n">
        <f aca="false">INICIO!$C$18</f>
        <v>0.1</v>
      </c>
      <c r="D64" s="40" t="n">
        <f aca="false">$C$12*C64</f>
        <v>0</v>
      </c>
      <c r="E64" s="40" t="n">
        <f aca="false">IF(INICIO!$C$6="Quincenal",D64/2,D64)</f>
        <v>0</v>
      </c>
      <c r="F64" s="40" t="n">
        <f aca="false">SUMIF($C$16:$C$45,$B64,$D$16:$D$45)</f>
        <v>0</v>
      </c>
      <c r="G64" s="40" t="n">
        <f aca="false">D64-F64</f>
        <v>0</v>
      </c>
      <c r="H64" s="41" t="str">
        <f aca="false">IF($C$12=0,"—",IF(F64&gt;=D64,"Dentro","Te falta"))</f>
        <v>—</v>
      </c>
    </row>
    <row r="65" customFormat="false" ht="15" hidden="false" customHeight="true" outlineLevel="0" collapsed="false">
      <c r="B65" s="38" t="s">
        <v>17</v>
      </c>
      <c r="C65" s="39" t="n">
        <f aca="false">INICIO!$C$19</f>
        <v>0.05</v>
      </c>
      <c r="D65" s="40" t="n">
        <f aca="false">$C$12*C65</f>
        <v>0</v>
      </c>
      <c r="E65" s="40" t="n">
        <f aca="false">IF(INICIO!$C$6="Quincenal",D65/2,D65)</f>
        <v>0</v>
      </c>
      <c r="F65" s="40" t="n">
        <f aca="false">SUMIF($C$16:$C$45,$B65,$D$16:$D$45)</f>
        <v>0</v>
      </c>
      <c r="G65" s="40" t="n">
        <f aca="false">D65-F65</f>
        <v>0</v>
      </c>
      <c r="H65" s="41" t="str">
        <f aca="false">IF($C$12=0,"—",IF(F65&gt;=D65,"Dentro","Te falta"))</f>
        <v>—</v>
      </c>
    </row>
    <row r="66" customFormat="false" ht="15" hidden="false" customHeight="true" outlineLevel="0" collapsed="false">
      <c r="B66" s="42" t="s">
        <v>18</v>
      </c>
      <c r="C66" s="43" t="n">
        <f aca="false">SUM(C57:C65)</f>
        <v>1</v>
      </c>
      <c r="D66" s="44" t="n">
        <f aca="false">SUM(D57:D65)</f>
        <v>0</v>
      </c>
      <c r="E66" s="44" t="n">
        <f aca="false">SUM(E57:E65)</f>
        <v>0</v>
      </c>
      <c r="F66" s="44" t="n">
        <f aca="false">SUM(F57:F65)</f>
        <v>0</v>
      </c>
      <c r="G66" s="44" t="n">
        <f aca="false">SUM(G57:G65)</f>
        <v>0</v>
      </c>
      <c r="H66" s="42"/>
    </row>
    <row r="67" customFormat="false" ht="21.75" hidden="false" customHeight="true" outlineLevel="0" collapsed="false">
      <c r="B67" s="45" t="s">
        <v>81</v>
      </c>
      <c r="C67" s="3"/>
      <c r="D67" s="3"/>
      <c r="E67" s="3"/>
      <c r="F67" s="3"/>
      <c r="G67" s="3"/>
      <c r="H67" s="3"/>
    </row>
    <row r="68" customFormat="false" ht="15" hidden="false" customHeight="true" outlineLevel="0" collapsed="false">
      <c r="B68" s="46" t="s">
        <v>82</v>
      </c>
    </row>
    <row r="69" customFormat="false" ht="15" hidden="false" customHeight="true" outlineLevel="0" collapsed="false">
      <c r="B69" s="18" t="s">
        <v>83</v>
      </c>
      <c r="C69" s="37" t="n">
        <f aca="false">C12</f>
        <v>0</v>
      </c>
    </row>
    <row r="70" customFormat="false" ht="15" hidden="false" customHeight="true" outlineLevel="0" collapsed="false">
      <c r="B70" s="18" t="s">
        <v>84</v>
      </c>
      <c r="C70" s="37" t="n">
        <f aca="false">SUMIF($C$16:$C$45,"Vivienda y servicios",$D$16:$D$45)+SUMIF($C$16:$C$45,"Alimentación",$D$16:$D$45)+SUMIF($C$16:$C$45,"Transporte",$D$16:$D$45)+SUMIF($C$16:$C$45,"Deudas",$D$16:$D$45)+SUMIF($C$16:$C$45,"Gastos personales",$D$16:$D$45)+SUMIF($C$16:$C$45,"Entretenimiento",$D$16:$D$45)+SUMIF($C$16:$C$45,"Otros e imprevistos",$D$16:$D$45)</f>
        <v>0</v>
      </c>
    </row>
    <row r="71" customFormat="false" ht="15" hidden="false" customHeight="true" outlineLevel="0" collapsed="false">
      <c r="B71" s="18" t="s">
        <v>85</v>
      </c>
      <c r="C71" s="37" t="n">
        <f aca="false">SUMIF($C$16:$C$45,"Fondo de emergencia",$D$16:$D$45)+SUMIF($C$16:$C$45,"Inversión",$D$16:$D$45)</f>
        <v>0</v>
      </c>
    </row>
    <row r="72" customFormat="false" ht="15" hidden="false" customHeight="true" outlineLevel="0" collapsed="false">
      <c r="B72" s="18" t="s">
        <v>86</v>
      </c>
      <c r="C72" s="47" t="n">
        <f aca="false">IFERROR(C71/C69,0)</f>
        <v>0</v>
      </c>
    </row>
    <row r="73" customFormat="false" ht="15" hidden="false" customHeight="true" outlineLevel="0" collapsed="false">
      <c r="B73" s="18" t="s">
        <v>87</v>
      </c>
      <c r="C73" s="37" t="n">
        <f aca="false">F46</f>
        <v>0</v>
      </c>
    </row>
    <row r="74" customFormat="false" ht="15" hidden="false" customHeight="true" outlineLevel="0" collapsed="false">
      <c r="B74" s="18" t="s">
        <v>88</v>
      </c>
      <c r="C74" s="48" t="n">
        <f aca="false">IF(C69=0,0,COUNTIF(H57:H65,"Dentro"))</f>
        <v>0</v>
      </c>
    </row>
    <row r="75" customFormat="false" ht="15" hidden="false" customHeight="true" outlineLevel="0" collapsed="false">
      <c r="B75" s="18" t="s">
        <v>89</v>
      </c>
      <c r="C75" s="17" t="str">
        <f aca="false">IF(C69=0,"",IF(AND(C71&gt;0,C70&lt;=C69),"Sí","No"))</f>
        <v/>
      </c>
    </row>
    <row r="76" customFormat="false" ht="15" hidden="false" customHeight="true" outlineLevel="0" collapsed="false">
      <c r="B76" s="19" t="s">
        <v>90</v>
      </c>
    </row>
  </sheetData>
  <dataValidations count="2">
    <dataValidation allowBlank="true" errorStyle="stop" operator="between" showDropDown="false" showErrorMessage="false" showInputMessage="false" sqref="C16:C45" type="list">
      <formula1>"Vivienda y servicios,Alimentación,Transporte,Deudas,Gastos personales,Entretenimiento,Otros e imprevistos,Fondo de emergencia,Inversión"</formula1>
      <formula2>0</formula2>
    </dataValidation>
    <dataValidation allowBlank="true" errorStyle="stop" operator="between" showDropDown="false" showErrorMessage="false" showInputMessage="false" sqref="E16:E45" type="list">
      <formula1>"Necesario,Se puede reducir,Se puede eliminar"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2026-08-15T00:58:49Z</dcterms:created>
  <dc:creator>openpyxl</dc:creator>
  <dc:description/>
  <dc:language>en-US</dc:language>
  <cp:lastModifiedBy/>
  <dcterms:modified xsi:type="dcterms:W3CDTF">2026-08-15T01:02:46Z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